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2"/>
  </bookViews>
  <sheets>
    <sheet name="Stigablað" sheetId="2" r:id="rId1"/>
    <sheet name="Skipulag" sheetId="5" r:id="rId2"/>
    <sheet name="2014-15" sheetId="9" r:id="rId3"/>
    <sheet name="Tillaga-héraðsm" sheetId="6" r:id="rId4"/>
  </sheets>
  <calcPr calcId="145621"/>
</workbook>
</file>

<file path=xl/calcChain.xml><?xml version="1.0" encoding="utf-8"?>
<calcChain xmlns="http://schemas.openxmlformats.org/spreadsheetml/2006/main">
  <c r="AN17" i="9" l="1"/>
  <c r="AM17" i="9"/>
  <c r="AL17" i="9"/>
  <c r="AK17" i="9"/>
  <c r="AJ17" i="9"/>
  <c r="AI17" i="9"/>
  <c r="AN16" i="9"/>
  <c r="AM16" i="9"/>
  <c r="AL16" i="9"/>
  <c r="AK16" i="9"/>
  <c r="AJ16" i="9"/>
  <c r="AI16" i="9"/>
  <c r="AN15" i="9"/>
  <c r="AM15" i="9"/>
  <c r="AL15" i="9"/>
  <c r="AK15" i="9"/>
  <c r="AJ15" i="9"/>
  <c r="AI15" i="9"/>
  <c r="AN14" i="9"/>
  <c r="AM14" i="9"/>
  <c r="AL14" i="9"/>
  <c r="AK14" i="9"/>
  <c r="AJ14" i="9"/>
  <c r="AI14" i="9"/>
  <c r="AL13" i="9"/>
  <c r="AK13" i="9"/>
  <c r="AJ13" i="9"/>
  <c r="AI13" i="9"/>
  <c r="AL12" i="9"/>
  <c r="AK12" i="9"/>
  <c r="AJ12" i="9"/>
  <c r="AI12" i="9"/>
  <c r="AL11" i="9"/>
  <c r="AK11" i="9"/>
  <c r="AJ11" i="9"/>
  <c r="AI11" i="9"/>
  <c r="AL10" i="9"/>
  <c r="AQ11" i="9" s="1"/>
  <c r="AK10" i="9"/>
  <c r="AJ10" i="9"/>
  <c r="AI10" i="9"/>
  <c r="AJ9" i="9"/>
  <c r="AI9" i="9"/>
  <c r="AJ8" i="9"/>
  <c r="AI8" i="9"/>
  <c r="AQ8" i="9" s="1"/>
  <c r="AQ7" i="9"/>
  <c r="AJ7" i="9"/>
  <c r="AQ9" i="9" s="1"/>
  <c r="AI7" i="9"/>
  <c r="AQ6" i="9"/>
  <c r="AJ6" i="9"/>
  <c r="AS6" i="9" s="1"/>
  <c r="AI6" i="9"/>
  <c r="AQ5" i="9"/>
  <c r="AQ4" i="9"/>
  <c r="AQ3" i="9"/>
  <c r="AS2" i="9"/>
  <c r="AQ2" i="9"/>
  <c r="AO1" i="9"/>
  <c r="AM1" i="9"/>
  <c r="AK1" i="9"/>
  <c r="AI1" i="9"/>
  <c r="Y17" i="9"/>
  <c r="X17" i="9"/>
  <c r="W17" i="9"/>
  <c r="V17" i="9"/>
  <c r="U17" i="9"/>
  <c r="T17" i="9"/>
  <c r="Y16" i="9"/>
  <c r="X16" i="9"/>
  <c r="W16" i="9"/>
  <c r="V16" i="9"/>
  <c r="U16" i="9"/>
  <c r="T16" i="9"/>
  <c r="Y15" i="9"/>
  <c r="X15" i="9"/>
  <c r="W15" i="9"/>
  <c r="V15" i="9"/>
  <c r="U15" i="9"/>
  <c r="T15" i="9"/>
  <c r="Y14" i="9"/>
  <c r="X14" i="9"/>
  <c r="W14" i="9"/>
  <c r="V14" i="9"/>
  <c r="U14" i="9"/>
  <c r="T14" i="9"/>
  <c r="W13" i="9"/>
  <c r="V13" i="9"/>
  <c r="U13" i="9"/>
  <c r="T13" i="9"/>
  <c r="W12" i="9"/>
  <c r="V12" i="9"/>
  <c r="U12" i="9"/>
  <c r="T12" i="9"/>
  <c r="W11" i="9"/>
  <c r="V11" i="9"/>
  <c r="U11" i="9"/>
  <c r="T11" i="9"/>
  <c r="W10" i="9"/>
  <c r="V10" i="9"/>
  <c r="U10" i="9"/>
  <c r="T10" i="9"/>
  <c r="U9" i="9"/>
  <c r="T9" i="9"/>
  <c r="U8" i="9"/>
  <c r="T8" i="9"/>
  <c r="AB7" i="9"/>
  <c r="U7" i="9"/>
  <c r="T7" i="9"/>
  <c r="AB8" i="9" s="1"/>
  <c r="AD6" i="9"/>
  <c r="U6" i="9"/>
  <c r="T6" i="9"/>
  <c r="AB6" i="9" s="1"/>
  <c r="AB5" i="9"/>
  <c r="AB4" i="9"/>
  <c r="AB3" i="9"/>
  <c r="AD2" i="9"/>
  <c r="AB2" i="9"/>
  <c r="Z1" i="9"/>
  <c r="X1" i="9"/>
  <c r="V1" i="9"/>
  <c r="T1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N23" i="9" s="1"/>
  <c r="B22" i="9"/>
  <c r="I21" i="9"/>
  <c r="H21" i="9"/>
  <c r="G21" i="9"/>
  <c r="F21" i="9"/>
  <c r="E21" i="9"/>
  <c r="D21" i="9"/>
  <c r="C21" i="9"/>
  <c r="B21" i="9"/>
  <c r="I20" i="9"/>
  <c r="H20" i="9"/>
  <c r="G20" i="9"/>
  <c r="F20" i="9"/>
  <c r="E20" i="9"/>
  <c r="D20" i="9"/>
  <c r="C20" i="9"/>
  <c r="B20" i="9"/>
  <c r="I19" i="9"/>
  <c r="H19" i="9"/>
  <c r="G19" i="9"/>
  <c r="F19" i="9"/>
  <c r="E19" i="9"/>
  <c r="D19" i="9"/>
  <c r="C19" i="9"/>
  <c r="B19" i="9"/>
  <c r="N20" i="9" s="1"/>
  <c r="I18" i="9"/>
  <c r="H18" i="9"/>
  <c r="G18" i="9"/>
  <c r="F18" i="9"/>
  <c r="E18" i="9"/>
  <c r="D18" i="9"/>
  <c r="C18" i="9"/>
  <c r="N19" i="9" s="1"/>
  <c r="B18" i="9"/>
  <c r="N18" i="9" s="1"/>
  <c r="G17" i="9"/>
  <c r="F17" i="9"/>
  <c r="E17" i="9"/>
  <c r="D17" i="9"/>
  <c r="C17" i="9"/>
  <c r="B17" i="9"/>
  <c r="G16" i="9"/>
  <c r="F16" i="9"/>
  <c r="E16" i="9"/>
  <c r="D16" i="9"/>
  <c r="C16" i="9"/>
  <c r="B16" i="9"/>
  <c r="G15" i="9"/>
  <c r="F15" i="9"/>
  <c r="E15" i="9"/>
  <c r="D15" i="9"/>
  <c r="C15" i="9"/>
  <c r="B15" i="9"/>
  <c r="G14" i="9"/>
  <c r="F14" i="9"/>
  <c r="E14" i="9"/>
  <c r="D14" i="9"/>
  <c r="C14" i="9"/>
  <c r="B14" i="9"/>
  <c r="N14" i="9" s="1"/>
  <c r="E13" i="9"/>
  <c r="D13" i="9"/>
  <c r="C13" i="9"/>
  <c r="B13" i="9"/>
  <c r="E12" i="9"/>
  <c r="D12" i="9"/>
  <c r="C12" i="9"/>
  <c r="B12" i="9"/>
  <c r="E11" i="9"/>
  <c r="D11" i="9"/>
  <c r="C11" i="9"/>
  <c r="B11" i="9"/>
  <c r="E10" i="9"/>
  <c r="D10" i="9"/>
  <c r="C10" i="9"/>
  <c r="B10" i="9"/>
  <c r="N10" i="9" s="1"/>
  <c r="C9" i="9"/>
  <c r="B9" i="9"/>
  <c r="C8" i="9"/>
  <c r="B8" i="9"/>
  <c r="C7" i="9"/>
  <c r="B7" i="9"/>
  <c r="N6" i="9"/>
  <c r="C6" i="9"/>
  <c r="N7" i="9" s="1"/>
  <c r="B6" i="9"/>
  <c r="P6" i="9" s="1"/>
  <c r="N5" i="9"/>
  <c r="N4" i="9"/>
  <c r="N3" i="9"/>
  <c r="P2" i="9"/>
  <c r="N2" i="9"/>
  <c r="L1" i="9"/>
  <c r="J1" i="9"/>
  <c r="H1" i="9"/>
  <c r="F1" i="9"/>
  <c r="D1" i="9"/>
  <c r="B1" i="9"/>
  <c r="AL7" i="6"/>
  <c r="P20" i="9" l="1"/>
  <c r="P22" i="9"/>
  <c r="N22" i="9"/>
  <c r="N11" i="9"/>
  <c r="P12" i="9" s="1"/>
  <c r="N15" i="9"/>
  <c r="P16" i="9" s="1"/>
  <c r="N21" i="9"/>
  <c r="P21" i="9" s="1"/>
  <c r="N13" i="9"/>
  <c r="AD4" i="9"/>
  <c r="AB17" i="9"/>
  <c r="AD14" i="9"/>
  <c r="AS4" i="9"/>
  <c r="AS5" i="9"/>
  <c r="AQ16" i="9"/>
  <c r="AQ17" i="9"/>
  <c r="AQ12" i="9"/>
  <c r="AQ13" i="9"/>
  <c r="AS10" i="9"/>
  <c r="AS8" i="9"/>
  <c r="AQ15" i="9"/>
  <c r="AS14" i="9"/>
  <c r="AD5" i="9"/>
  <c r="AB9" i="9"/>
  <c r="AD9" i="9" s="1"/>
  <c r="AB16" i="9"/>
  <c r="AD8" i="9"/>
  <c r="AB15" i="9"/>
  <c r="AD10" i="9"/>
  <c r="AB11" i="9"/>
  <c r="AB13" i="9"/>
  <c r="AB12" i="9"/>
  <c r="AS9" i="9"/>
  <c r="AQ10" i="9"/>
  <c r="AS12" i="9" s="1"/>
  <c r="AQ14" i="9"/>
  <c r="AB10" i="9"/>
  <c r="AB14" i="9"/>
  <c r="N12" i="9"/>
  <c r="P10" i="9"/>
  <c r="N16" i="9"/>
  <c r="N24" i="9"/>
  <c r="N25" i="9"/>
  <c r="P24" i="9"/>
  <c r="N17" i="9"/>
  <c r="N8" i="9"/>
  <c r="P5" i="9"/>
  <c r="N9" i="9"/>
  <c r="P4" i="9"/>
  <c r="P8" i="9"/>
  <c r="P18" i="9"/>
  <c r="P14" i="9"/>
  <c r="P13" i="9" l="1"/>
  <c r="AD16" i="9"/>
  <c r="AD17" i="9"/>
  <c r="AS17" i="9"/>
  <c r="AS13" i="9"/>
  <c r="AS16" i="9"/>
  <c r="AD12" i="9"/>
  <c r="AD13" i="9"/>
  <c r="P17" i="9"/>
  <c r="P25" i="9"/>
  <c r="P9" i="9"/>
  <c r="AL3" i="6" l="1"/>
  <c r="AL4" i="6"/>
  <c r="AL5" i="6"/>
  <c r="AL6" i="6"/>
  <c r="AL8" i="6"/>
  <c r="AL9" i="6"/>
  <c r="AL10" i="6"/>
  <c r="AL11" i="6"/>
  <c r="AL12" i="6"/>
  <c r="AL2" i="6"/>
</calcChain>
</file>

<file path=xl/sharedStrings.xml><?xml version="1.0" encoding="utf-8"?>
<sst xmlns="http://schemas.openxmlformats.org/spreadsheetml/2006/main" count="1336" uniqueCount="427">
  <si>
    <t>Lið</t>
  </si>
  <si>
    <t>Dímon</t>
  </si>
  <si>
    <t>Garpur</t>
  </si>
  <si>
    <t>Hamar</t>
  </si>
  <si>
    <t>Hrunamenn</t>
  </si>
  <si>
    <t>Selfoss</t>
  </si>
  <si>
    <t>Hamar 1</t>
  </si>
  <si>
    <t>UMFL 1</t>
  </si>
  <si>
    <t>UMFL 2</t>
  </si>
  <si>
    <t>Hamar 2</t>
  </si>
  <si>
    <t>Hvöt 1</t>
  </si>
  <si>
    <t>Samhygð</t>
  </si>
  <si>
    <t>Hrunakonur 2</t>
  </si>
  <si>
    <t>Hrunakonur 1</t>
  </si>
  <si>
    <t>A</t>
  </si>
  <si>
    <t>B</t>
  </si>
  <si>
    <t xml:space="preserve">Lið A -  </t>
  </si>
  <si>
    <t>Lið B -</t>
  </si>
  <si>
    <t>Leikskýrsla</t>
  </si>
  <si>
    <t xml:space="preserve"> </t>
  </si>
  <si>
    <t>Hrina 1</t>
  </si>
  <si>
    <t>Hrina 2</t>
  </si>
  <si>
    <t>Hrina3</t>
  </si>
  <si>
    <t>Stig</t>
  </si>
  <si>
    <t>Hrinur</t>
  </si>
  <si>
    <t>Stig 1</t>
  </si>
  <si>
    <t>Stig 2</t>
  </si>
  <si>
    <t>Stig 3</t>
  </si>
  <si>
    <t>Samantekt hrinur og stig</t>
  </si>
  <si>
    <t>Unnar hrinur</t>
  </si>
  <si>
    <t>Tapaðar hrinur</t>
  </si>
  <si>
    <t>Skoruð stig</t>
  </si>
  <si>
    <t>Fengu á sig</t>
  </si>
  <si>
    <t>Hrinuhlutfall</t>
  </si>
  <si>
    <t>Stigahlutfall</t>
  </si>
  <si>
    <t>STIG</t>
  </si>
  <si>
    <t>Stig 4</t>
  </si>
  <si>
    <t>Stig 5</t>
  </si>
  <si>
    <t>Stig 6</t>
  </si>
  <si>
    <t>Stig 7</t>
  </si>
  <si>
    <t>Stig 8</t>
  </si>
  <si>
    <t>Stig 9</t>
  </si>
  <si>
    <t>UMFL2</t>
  </si>
  <si>
    <t>UMFL1</t>
  </si>
  <si>
    <t>Garpur-Hamar</t>
  </si>
  <si>
    <t>Samhygð-UMFL2</t>
  </si>
  <si>
    <t>Selfoss-UMFL</t>
  </si>
  <si>
    <t>Garpur-Samhygð</t>
  </si>
  <si>
    <t>Hamar-UMFL2</t>
  </si>
  <si>
    <t>Dímon-Hrunamenn</t>
  </si>
  <si>
    <t>Garpur-UMFL2</t>
  </si>
  <si>
    <t>Dímon-Selfoss</t>
  </si>
  <si>
    <t>Hrunamenn-UMFL1</t>
  </si>
  <si>
    <t>Hamar-Samhygð</t>
  </si>
  <si>
    <t>Dímon-UMFL1</t>
  </si>
  <si>
    <t>Hrunamenn-Selfoss</t>
  </si>
  <si>
    <t>Fyrri umferð karlar</t>
  </si>
  <si>
    <t>Hamar, Samhygð, UMFL2, Garpur</t>
  </si>
  <si>
    <t>Hrunamenn, UMFL1, Selfoss, Dímon</t>
  </si>
  <si>
    <t>Leikur hefst</t>
  </si>
  <si>
    <t>Völlur A</t>
  </si>
  <si>
    <t>Völlur B</t>
  </si>
  <si>
    <t>Völlur C</t>
  </si>
  <si>
    <t>Riðill A:</t>
  </si>
  <si>
    <t>Riðill B:</t>
  </si>
  <si>
    <t>2-0 leikur - sigurlið fær 3 stig</t>
  </si>
  <si>
    <t>2-1 leikur - sigurlið fær 2 stig, taplið fær 1 stig</t>
  </si>
  <si>
    <t>Fyrri umferð konur</t>
  </si>
  <si>
    <t>Riðil A:</t>
  </si>
  <si>
    <t>Hrunakonur 1, Hamar 2, Dímon, Laugdælur 2, Hvöt 1</t>
  </si>
  <si>
    <t>Hamar 1, Hrunakonur 2, Laugdælur 1, Garpur, Hvöt 2</t>
  </si>
  <si>
    <t>Hamar1-Hrunakonur2</t>
  </si>
  <si>
    <t>Laugdælur1-Hvöt2</t>
  </si>
  <si>
    <t>Garpur-Hamar1</t>
  </si>
  <si>
    <t>Hrunakonur2-Laugdælur1</t>
  </si>
  <si>
    <t>Hvöt2-Garpur</t>
  </si>
  <si>
    <t>Hamar1-Laugdælur1</t>
  </si>
  <si>
    <t>Hrunakonur2-Garpur</t>
  </si>
  <si>
    <t>Hamar1-Hvöt2</t>
  </si>
  <si>
    <t>Laugdælur1-Garpur</t>
  </si>
  <si>
    <t>Hamar2-Dímon</t>
  </si>
  <si>
    <t>Laugdælur2-Hvöt1</t>
  </si>
  <si>
    <t>Hrunakonur1-Hamar2</t>
  </si>
  <si>
    <t>Dímon-Laugdælur2</t>
  </si>
  <si>
    <t>Hvöt1-Hrunakonur1</t>
  </si>
  <si>
    <t>Hrunakonur1-Dímon</t>
  </si>
  <si>
    <t>Hamar2-Hvöt1</t>
  </si>
  <si>
    <t>Hrunakonur1-Laugdælur2</t>
  </si>
  <si>
    <t>Hrunakonur2-Hvöt2</t>
  </si>
  <si>
    <t>Dímon-Hvöt1</t>
  </si>
  <si>
    <t>Hamar2-Laugdælur2</t>
  </si>
  <si>
    <t>Leikhlé</t>
  </si>
  <si>
    <t>c</t>
  </si>
  <si>
    <t>2012-13</t>
  </si>
  <si>
    <t>1 hús</t>
  </si>
  <si>
    <t>2 hús</t>
  </si>
  <si>
    <t>IÐA</t>
  </si>
  <si>
    <t>Völlur</t>
  </si>
  <si>
    <t>Fjöldi liða</t>
  </si>
  <si>
    <t>Fyrirkomulag</t>
  </si>
  <si>
    <t>Leikur endar</t>
  </si>
  <si>
    <t>C</t>
  </si>
  <si>
    <t>Yfirseta</t>
  </si>
  <si>
    <t>D</t>
  </si>
  <si>
    <t>Leikið upp í 25,</t>
  </si>
  <si>
    <t>1--2</t>
  </si>
  <si>
    <t>3--4</t>
  </si>
  <si>
    <t>Tvöföld umferð</t>
  </si>
  <si>
    <t>vinna með 1</t>
  </si>
  <si>
    <t>1--3</t>
  </si>
  <si>
    <t>2--4</t>
  </si>
  <si>
    <t>2 umferðir</t>
  </si>
  <si>
    <t>stigi, oddur í 15</t>
  </si>
  <si>
    <t>1--4</t>
  </si>
  <si>
    <t>2--3</t>
  </si>
  <si>
    <t>Einn riðill</t>
  </si>
  <si>
    <t>5--1</t>
  </si>
  <si>
    <t>4--5</t>
  </si>
  <si>
    <t>2--5</t>
  </si>
  <si>
    <t>3--5</t>
  </si>
  <si>
    <t>5--6</t>
  </si>
  <si>
    <t>4--6</t>
  </si>
  <si>
    <t>stigi, hrinur</t>
  </si>
  <si>
    <t>2--6</t>
  </si>
  <si>
    <t>geta farið 1--1</t>
  </si>
  <si>
    <t>1--5</t>
  </si>
  <si>
    <t>3--6</t>
  </si>
  <si>
    <t>1--6</t>
  </si>
  <si>
    <t>Leikið upp í 21,</t>
  </si>
  <si>
    <t>7--1</t>
  </si>
  <si>
    <t>6--7</t>
  </si>
  <si>
    <t>2--7</t>
  </si>
  <si>
    <t>4--1</t>
  </si>
  <si>
    <t>5--7</t>
  </si>
  <si>
    <t>4--7</t>
  </si>
  <si>
    <t>3--7</t>
  </si>
  <si>
    <t>7--8</t>
  </si>
  <si>
    <t>Spilað í 2</t>
  </si>
  <si>
    <t>6--8</t>
  </si>
  <si>
    <t>4 liða riðlum</t>
  </si>
  <si>
    <t>5--8</t>
  </si>
  <si>
    <t>(1-4 og 5-8)</t>
  </si>
  <si>
    <t>Úrslit 4 og 4 lið</t>
  </si>
  <si>
    <t>8--9</t>
  </si>
  <si>
    <t>7--9</t>
  </si>
  <si>
    <t>riðlum, 5 (1-5)</t>
  </si>
  <si>
    <t>6--9</t>
  </si>
  <si>
    <t>og 4 -(6-9) lið</t>
  </si>
  <si>
    <t>Úrslit 5 og 4 lið</t>
  </si>
  <si>
    <t>5&amp;10</t>
  </si>
  <si>
    <t>10--6</t>
  </si>
  <si>
    <t>4&amp;9</t>
  </si>
  <si>
    <t>5 liða riðlum</t>
  </si>
  <si>
    <t>9--10</t>
  </si>
  <si>
    <t>2&amp;7</t>
  </si>
  <si>
    <t>(1-5 og 6-10)</t>
  </si>
  <si>
    <t>7--10</t>
  </si>
  <si>
    <t>3&amp;8</t>
  </si>
  <si>
    <t>Úrslit 6 og 4 lið</t>
  </si>
  <si>
    <t>8--10</t>
  </si>
  <si>
    <t>1&amp;6</t>
  </si>
  <si>
    <t>5&amp;6&amp;11</t>
  </si>
  <si>
    <t>11--7</t>
  </si>
  <si>
    <t>2&amp;4&amp;10</t>
  </si>
  <si>
    <t>riðlum, 6 (1-6)</t>
  </si>
  <si>
    <t>10--11</t>
  </si>
  <si>
    <t>1&amp;3&amp;8</t>
  </si>
  <si>
    <t>og 5 (7-11) lið</t>
  </si>
  <si>
    <t>8--11</t>
  </si>
  <si>
    <t>7&amp;9&amp;10</t>
  </si>
  <si>
    <t>Úrslit 6 og 5 lið</t>
  </si>
  <si>
    <t>9--11</t>
  </si>
  <si>
    <t>8&amp;9&amp;11</t>
  </si>
  <si>
    <t>7&amp;8&amp;10</t>
  </si>
  <si>
    <t>11--12</t>
  </si>
  <si>
    <t>10--12</t>
  </si>
  <si>
    <t>6 liða riðlum</t>
  </si>
  <si>
    <t>8--12</t>
  </si>
  <si>
    <t>(1-6 og 7-12)</t>
  </si>
  <si>
    <t>7--11</t>
  </si>
  <si>
    <t>9--12</t>
  </si>
  <si>
    <t>Úrslit 6 og 6 lið</t>
  </si>
  <si>
    <t>7--12</t>
  </si>
  <si>
    <t>12--13</t>
  </si>
  <si>
    <t>11--13</t>
  </si>
  <si>
    <t>riðlum, 7 (1-7)</t>
  </si>
  <si>
    <t>9--13</t>
  </si>
  <si>
    <t>og 6 (8-13) lið</t>
  </si>
  <si>
    <t>10--13</t>
  </si>
  <si>
    <t>Úrslit 7 og 6 lið</t>
  </si>
  <si>
    <t>8--13</t>
  </si>
  <si>
    <t>14--8</t>
  </si>
  <si>
    <t>7 liða riðlum</t>
  </si>
  <si>
    <t>13--14</t>
  </si>
  <si>
    <t>(1-7 og 8-14)</t>
  </si>
  <si>
    <t>12--8</t>
  </si>
  <si>
    <t>9--14</t>
  </si>
  <si>
    <t>Úrslit 8 og 6 lið</t>
  </si>
  <si>
    <t>11--8</t>
  </si>
  <si>
    <t>12--14</t>
  </si>
  <si>
    <t>11--14</t>
  </si>
  <si>
    <t>10--14</t>
  </si>
  <si>
    <t>1--7</t>
  </si>
  <si>
    <t>1--8</t>
  </si>
  <si>
    <t>1--9</t>
  </si>
  <si>
    <t>1--10</t>
  </si>
  <si>
    <t>1--11</t>
  </si>
  <si>
    <t>1--12</t>
  </si>
  <si>
    <t>2--8</t>
  </si>
  <si>
    <t>2--9</t>
  </si>
  <si>
    <t>2--10</t>
  </si>
  <si>
    <t>2--11</t>
  </si>
  <si>
    <t>2--12</t>
  </si>
  <si>
    <t>3--8</t>
  </si>
  <si>
    <t>3--9</t>
  </si>
  <si>
    <t>3--10</t>
  </si>
  <si>
    <t>3--11</t>
  </si>
  <si>
    <t>3--12</t>
  </si>
  <si>
    <t>4--8</t>
  </si>
  <si>
    <t>4--9</t>
  </si>
  <si>
    <t>4--10</t>
  </si>
  <si>
    <t>4--11</t>
  </si>
  <si>
    <t>4--12</t>
  </si>
  <si>
    <t>5--9</t>
  </si>
  <si>
    <t>5--10</t>
  </si>
  <si>
    <t>5--11</t>
  </si>
  <si>
    <t>5--12</t>
  </si>
  <si>
    <t>6--10</t>
  </si>
  <si>
    <t>6--11</t>
  </si>
  <si>
    <t>6--12</t>
  </si>
  <si>
    <t>Leikir</t>
  </si>
  <si>
    <t>Fj.liða</t>
  </si>
  <si>
    <t>Fj.leikja</t>
  </si>
  <si>
    <t>Hamar, UMFL 1, Garpur, Selfoss</t>
  </si>
  <si>
    <t>Hrunamenn, Samhygð, UMFL2, Dímon</t>
  </si>
  <si>
    <t>Hamar-Selfoss</t>
  </si>
  <si>
    <t>UMFL2-Hrunamenn</t>
  </si>
  <si>
    <t>UMFL1-Selfoss</t>
  </si>
  <si>
    <t>Samhygð-Dímon</t>
  </si>
  <si>
    <t>UMSJÓN</t>
  </si>
  <si>
    <t>Fyrri umferð Konur</t>
  </si>
  <si>
    <t>2. deild:</t>
  </si>
  <si>
    <t>1. deild:</t>
  </si>
  <si>
    <t>Dímon-Hekla, Hamar1, Hrunakonur1, UMFL1, Hrunakonur2, Hvöt1, UMFL2</t>
  </si>
  <si>
    <t>Garpur, Hamar2, Hvöt2, Hrunakonur3, Hrunakonur4</t>
  </si>
  <si>
    <t>Hrunakonur3-Hvöt2</t>
  </si>
  <si>
    <t>Garpur-Hamar2</t>
  </si>
  <si>
    <t>Hrunakonur4-Hrunakonur3</t>
  </si>
  <si>
    <t>Hamar2</t>
  </si>
  <si>
    <t>Hamar2-Hrunakonur4</t>
  </si>
  <si>
    <t>Hrunakonur3-Garpur</t>
  </si>
  <si>
    <t>Hvöt2</t>
  </si>
  <si>
    <t>Hvöt2-Hrunakonur4</t>
  </si>
  <si>
    <t>Hrunakonur3-Hamar2</t>
  </si>
  <si>
    <t>Seinni Umferð</t>
  </si>
  <si>
    <t>Garpur-Hrunakonur4</t>
  </si>
  <si>
    <t>Hvöt2-Hamar2</t>
  </si>
  <si>
    <t xml:space="preserve">4.sæti-5.sæti undanúrsl </t>
  </si>
  <si>
    <t>a)1.sæti-sigurv undanúrsl</t>
  </si>
  <si>
    <t>b)2.sæti-3.sæti</t>
  </si>
  <si>
    <t>undanúrslit</t>
  </si>
  <si>
    <t>úrslit</t>
  </si>
  <si>
    <t>1.sæti: sigurv.a)-sigurv.b)</t>
  </si>
  <si>
    <t>3.sæti: tapl.a)-tapl.b)</t>
  </si>
  <si>
    <t>for-undanúrsl</t>
  </si>
  <si>
    <t>Hamar1</t>
  </si>
  <si>
    <t>Hvöt1</t>
  </si>
  <si>
    <t>UMFL1-UMFL2</t>
  </si>
  <si>
    <t>Hrunakonur2</t>
  </si>
  <si>
    <t>Hrunakonur2-Hvöt1</t>
  </si>
  <si>
    <t>UMFL2-Hrunakonur1</t>
  </si>
  <si>
    <t>Hrunakonur1</t>
  </si>
  <si>
    <t>DímonHekla-Hrunakonur2</t>
  </si>
  <si>
    <t>DímonHekla-Hamar1</t>
  </si>
  <si>
    <t>Hrunakonur1-Hrunakonur2</t>
  </si>
  <si>
    <t>Hvöt1-Hamar1</t>
  </si>
  <si>
    <t>DímonHekla</t>
  </si>
  <si>
    <t>UMFL2-Hamar1</t>
  </si>
  <si>
    <t>DímonHekla-Hvöt1</t>
  </si>
  <si>
    <t>Hamar1-Hrunakonur1</t>
  </si>
  <si>
    <t>Hrunakonur2-UMFL1</t>
  </si>
  <si>
    <t>UMFL1-Hvöt1</t>
  </si>
  <si>
    <t>UMFL1-DímonHekla</t>
  </si>
  <si>
    <t>Hrunakonur1-UMFL1</t>
  </si>
  <si>
    <t>Hvöt1-UMFL2</t>
  </si>
  <si>
    <t>UMFL2-DímonHekla</t>
  </si>
  <si>
    <t>Hamar1-UMFL1</t>
  </si>
  <si>
    <t>Hrunakonur1-DímonHekla</t>
  </si>
  <si>
    <t>Hrunakonur2-UMFL2</t>
  </si>
  <si>
    <t>Seinni umferð karlar</t>
  </si>
  <si>
    <t>Hrunakonur4</t>
  </si>
  <si>
    <t>Hrunakonur3</t>
  </si>
  <si>
    <t>Dímon-UMFL2</t>
  </si>
  <si>
    <t>Hamar-Dímon</t>
  </si>
  <si>
    <t>UMFL2-Hamar</t>
  </si>
  <si>
    <t>Selfoss-Dímon</t>
  </si>
  <si>
    <t>Selfoss-UMFL2</t>
  </si>
  <si>
    <t>Hamar-UMFL1</t>
  </si>
  <si>
    <t>UMFL2-UMFL1</t>
  </si>
  <si>
    <t>Selfoss-Samhygð</t>
  </si>
  <si>
    <t>Samhygð-Hamar</t>
  </si>
  <si>
    <t>UMFL1-Samhygð</t>
  </si>
  <si>
    <t>UMFL1-Hrunamenn</t>
  </si>
  <si>
    <t>Hrunamenn-Samhygð</t>
  </si>
  <si>
    <t>Hrunamenn-Hamar</t>
  </si>
  <si>
    <t>Garpur dró sig úr keppni fyrir fyrri umferð</t>
  </si>
  <si>
    <t>Þá breytt í allir við alla ein umferð</t>
  </si>
  <si>
    <t>Stigagjöf BLÍ 3 stig í hverjum leik</t>
  </si>
  <si>
    <t>Hrunakonur 3</t>
  </si>
  <si>
    <t>Hrunakonur 4</t>
  </si>
  <si>
    <t>Samhygð - Hrunamenn</t>
  </si>
  <si>
    <t>Dímon-Hekla 1</t>
  </si>
  <si>
    <t>Umsjón</t>
  </si>
  <si>
    <t>Umferð</t>
  </si>
  <si>
    <t>xx</t>
  </si>
  <si>
    <t>xxx</t>
  </si>
  <si>
    <t>xxxx</t>
  </si>
  <si>
    <t>Allir við alla:</t>
  </si>
  <si>
    <t>Hamar, Hrunamenn, UMFL, Samhygð, Selfoss, Dímon</t>
  </si>
  <si>
    <t>Samhygð - Selfoss</t>
  </si>
  <si>
    <t>Dímon - Hamar</t>
  </si>
  <si>
    <t>Hrunamenn - UMFL</t>
  </si>
  <si>
    <t>Samhygð - Dímon</t>
  </si>
  <si>
    <t>Selfoss - Hrunamenn</t>
  </si>
  <si>
    <t>Hamar - UMFL</t>
  </si>
  <si>
    <t>Samhygð - Hamar</t>
  </si>
  <si>
    <t>Selfoss - UMFL</t>
  </si>
  <si>
    <t>Dímon - Hrunamenn</t>
  </si>
  <si>
    <t>Selfoss - Hamar</t>
  </si>
  <si>
    <t>Dímon - UMFL</t>
  </si>
  <si>
    <t>Samhygð - UMFL</t>
  </si>
  <si>
    <t>Selfoss - Dímon</t>
  </si>
  <si>
    <t>Hamar - Hrunamenn</t>
  </si>
  <si>
    <t>(19:00)</t>
  </si>
  <si>
    <t>(20:00)</t>
  </si>
  <si>
    <t>(21:00)</t>
  </si>
  <si>
    <t>(22:00)</t>
  </si>
  <si>
    <t>UMFL</t>
  </si>
  <si>
    <t>Dímon-Hekla 2</t>
  </si>
  <si>
    <t>Garpur - UMFL 1</t>
  </si>
  <si>
    <t>Hrunakonur 1 - Hamar 1</t>
  </si>
  <si>
    <t>Dímon-Hekla 1 - UMFL 2</t>
  </si>
  <si>
    <t>UMFL 1 - Hrunakonur 1</t>
  </si>
  <si>
    <t>Hamar 1 - Dímon-Hekla 1</t>
  </si>
  <si>
    <t>Garpur - UMFL 2</t>
  </si>
  <si>
    <t>Garpur - Hrunakonur 1</t>
  </si>
  <si>
    <t>UMFL 1 - Dímon-Hekla 1</t>
  </si>
  <si>
    <t>Hamar 1 - UMFL 2</t>
  </si>
  <si>
    <t>Garpur - Hamar 1</t>
  </si>
  <si>
    <t>UMFL 1 - UMFL 2</t>
  </si>
  <si>
    <t>Hrunakonur 1 - Dímon-Hekla 1</t>
  </si>
  <si>
    <t>Garpur - Dímon-Hekla 1</t>
  </si>
  <si>
    <t>UMFL 1 - Hamar 1</t>
  </si>
  <si>
    <t>Hrunakonur 1 - UMFL 2</t>
  </si>
  <si>
    <t>Hvöt 1 - Hrunakonur 4</t>
  </si>
  <si>
    <t>Dímon-Hekla 2 - Hamar 2</t>
  </si>
  <si>
    <t>Hrunakonur 3 - Hvöt 1</t>
  </si>
  <si>
    <t>Hrunakonur 4 - Dímon-Hekla 2</t>
  </si>
  <si>
    <t>Hamar 2 - Hrunakonur 3</t>
  </si>
  <si>
    <t>Hvöt 1 - Dímon-Hekla 2</t>
  </si>
  <si>
    <t>Hrunakonur 4 - Hamar 2</t>
  </si>
  <si>
    <t>Dímon-Hekla 2 - Hrunakonur 3</t>
  </si>
  <si>
    <t>Hvöt 1 - Hamar 2</t>
  </si>
  <si>
    <t>Hrunakonur 4 - Hrunakonur 3</t>
  </si>
  <si>
    <t>(19:30)</t>
  </si>
  <si>
    <t>(20:30)</t>
  </si>
  <si>
    <t>Dímon-Hekla 1, Garpur, Hamar 1, Hrunakonur 1, UMFL 1, UMFL 2</t>
  </si>
  <si>
    <t>Dímon-Hekla 2, Hamar 2, Hrunakonur 3, Hrunakonur 4, Hvöt</t>
  </si>
  <si>
    <t>Seinni umferð</t>
  </si>
  <si>
    <t>Hrunamenn - Selfoss</t>
  </si>
  <si>
    <t>Dímon - Samhygð</t>
  </si>
  <si>
    <t>UMFL - Hrunamenn</t>
  </si>
  <si>
    <t>Hamar - Selfoss</t>
  </si>
  <si>
    <t>UMFL - Selfoss</t>
  </si>
  <si>
    <t>Dímon - Selfoss</t>
  </si>
  <si>
    <t>UMFL - Samhygð</t>
  </si>
  <si>
    <t>UMFL - Hamar</t>
  </si>
  <si>
    <t>Seinni hluti</t>
  </si>
  <si>
    <t>Hveragerði</t>
  </si>
  <si>
    <t>Fyrri hluti</t>
  </si>
  <si>
    <t>2014-15</t>
  </si>
  <si>
    <t>Úrslitaleikir í síðasta leik 1-2sæti, 3-4sæti 5-6sæti</t>
  </si>
  <si>
    <t>2013-14 Fyrri hluti Konur 25. nóv 2. deild, 27. nóv 1. deild</t>
  </si>
  <si>
    <t>Dímon-Hekla 2 - UMFL 1</t>
  </si>
  <si>
    <t>Dímon-Hekla 1 - Hamar 1</t>
  </si>
  <si>
    <t>Hamar 2 - UMFL 2</t>
  </si>
  <si>
    <t>Dímon-Hekla 1 - Dímon-Hekla 2</t>
  </si>
  <si>
    <t>Hrunakonur 1 - Hrunakonur 2</t>
  </si>
  <si>
    <t>Hamar 2 - Hrunakonur 2</t>
  </si>
  <si>
    <t>UMFL 2 - Hrunakonur 2</t>
  </si>
  <si>
    <t>Hamar 2 - Hrunakonur 1</t>
  </si>
  <si>
    <t>UMFL 2 - Hrunakonur 1</t>
  </si>
  <si>
    <t>Dímon-Hekla 2 - Hamar 1</t>
  </si>
  <si>
    <t xml:space="preserve">UMSJÓN </t>
  </si>
  <si>
    <t>Hrunakonur 1 og 2</t>
  </si>
  <si>
    <t>Hamar 2 og UMFL 2</t>
  </si>
  <si>
    <t>UMFL 1 og Dímon-Hekla 1</t>
  </si>
  <si>
    <t>Dímon-Hekla 2 og Hamar 1</t>
  </si>
  <si>
    <t>(19:10)</t>
  </si>
  <si>
    <t>(20:05)</t>
  </si>
  <si>
    <t>Dómgæsla vellir A, B, C</t>
  </si>
  <si>
    <t>Grænt 1. deild, Rautt 2. deild. Fyrri umferð spiluð 18. nóv á Laugarvatni</t>
  </si>
  <si>
    <t>2013-14 Fyrri hluti karlar</t>
  </si>
  <si>
    <t>UMFL - Dímon</t>
  </si>
  <si>
    <t>Hrunamenn - Hamar 2</t>
  </si>
  <si>
    <t>Hamar 1 - Samhygð</t>
  </si>
  <si>
    <t>Dímon - Hamar 1</t>
  </si>
  <si>
    <t>Hamar 2 - Samhygð</t>
  </si>
  <si>
    <t>UMFL - Hamar 2</t>
  </si>
  <si>
    <t>Hrunamenn - Hamar 1</t>
  </si>
  <si>
    <t>2 umferðir í hvorri deild. Sigurvegari er stigahæsta lið úr báðum umferðum</t>
  </si>
  <si>
    <t>Fyrri hluti - Laugarvatn 20. nóvember</t>
  </si>
  <si>
    <t>Seinni hluti - óstaðsettur vor 2015</t>
  </si>
  <si>
    <t>UMFL - Hamar 1</t>
  </si>
  <si>
    <t>Dímon - Hamar 2</t>
  </si>
  <si>
    <t>Hrunamenn - Samhygð</t>
  </si>
  <si>
    <t>Hamar 2 - Hamar 1</t>
  </si>
  <si>
    <t>Úrslit um 5. sæti</t>
  </si>
  <si>
    <t>Úrslit um 3. sæti</t>
  </si>
  <si>
    <t>Úrslit um 1. sæti</t>
  </si>
  <si>
    <t>Fyrirkomulag:</t>
  </si>
  <si>
    <t>1 umferð allir spila við alla, svo einföld úrslit milli 1-2, 3-4, 5-6.</t>
  </si>
  <si>
    <t>Dímon náði ekki að manna fyrri hlutann en kemur í seinni hlutann</t>
  </si>
  <si>
    <t>Tvöföld umferð spiluð, önnur spiluð fyrir áramót, seinni spiluð eftir áramót</t>
  </si>
  <si>
    <t>Héraðsmót HSK Karlar 2014-15. Laugarvatni 20. nóv 2014</t>
  </si>
  <si>
    <t>Héraðsmót HSK Konur 1. deild 2014-15. Laugarvatni 18. nóv 2014</t>
  </si>
  <si>
    <t>Héraðsmót HSK Konur 2. deild 2014-15. Laugarvatni 18. nóv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</si>
</sst>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lbertus Extra Bold"/>
      <family val="2"/>
    </font>
    <font>
      <b/>
      <sz val="12"/>
      <name val="Albertus Extra Bold"/>
      <family val="2"/>
    </font>
    <font>
      <b/>
      <sz val="10"/>
      <name val="Albertus Extra Bold"/>
      <family val="2"/>
    </font>
    <font>
      <sz val="11"/>
      <color theme="1"/>
      <name val="Albertus Extra Bold"/>
      <family val="2"/>
    </font>
    <font>
      <b/>
      <sz val="14"/>
      <name val="Albertus Extra Bold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1"/>
      <name val="Webdings"/>
      <family val="1"/>
      <charset val="2"/>
    </font>
    <font>
      <b/>
      <sz val="14"/>
      <name val="Albertus Extra Bold"/>
    </font>
    <font>
      <b/>
      <strike/>
      <sz val="11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lbertus Extra Bold"/>
    </font>
    <font>
      <sz val="11"/>
      <color rgb="FFFF0000"/>
      <name val="Calibri"/>
      <family val="2"/>
      <scheme val="minor"/>
    </font>
    <font>
      <b/>
      <sz val="11"/>
      <name val="Albertus Extra Bold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 diagonalUp="1" diagonalDown="1">
      <left style="thick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 style="thick">
        <color auto="1"/>
      </right>
      <top style="thin">
        <color auto="1"/>
      </top>
      <bottom/>
      <diagonal style="thin">
        <color auto="1"/>
      </diagonal>
    </border>
    <border diagonalUp="1" diagonalDown="1">
      <left style="thick">
        <color auto="1"/>
      </left>
      <right/>
      <top/>
      <bottom/>
      <diagonal style="thin">
        <color auto="1"/>
      </diagonal>
    </border>
    <border diagonalUp="1" diagonalDown="1">
      <left/>
      <right style="thick">
        <color auto="1"/>
      </right>
      <top/>
      <bottom/>
      <diagonal style="thin">
        <color auto="1"/>
      </diagonal>
    </border>
    <border diagonalUp="1" diagonalDown="1">
      <left style="thick">
        <color auto="1"/>
      </left>
      <right/>
      <top/>
      <bottom style="thick">
        <color auto="1"/>
      </bottom>
      <diagonal style="thin">
        <color auto="1"/>
      </diagonal>
    </border>
    <border diagonalUp="1" diagonalDown="1">
      <left/>
      <right style="thick">
        <color auto="1"/>
      </right>
      <top/>
      <bottom style="thick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5" fillId="0" borderId="0" xfId="2" applyFont="1" applyAlignment="1">
      <alignment horizontal="center"/>
    </xf>
    <xf numFmtId="0" fontId="6" fillId="0" borderId="3" xfId="2" applyFont="1" applyFill="1" applyBorder="1" applyAlignment="1">
      <alignment shrinkToFit="1"/>
    </xf>
    <xf numFmtId="0" fontId="6" fillId="0" borderId="0" xfId="2" applyFont="1" applyFill="1" applyBorder="1" applyAlignment="1">
      <alignment shrinkToFit="1"/>
    </xf>
    <xf numFmtId="0" fontId="5" fillId="0" borderId="0" xfId="2" applyFont="1"/>
    <xf numFmtId="0" fontId="5" fillId="0" borderId="0" xfId="2" applyFont="1" applyFill="1"/>
    <xf numFmtId="0" fontId="8" fillId="0" borderId="0" xfId="0" applyFont="1"/>
    <xf numFmtId="0" fontId="9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5" fillId="0" borderId="1" xfId="2" applyFont="1" applyFill="1" applyBorder="1"/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/>
    <xf numFmtId="0" fontId="9" fillId="0" borderId="0" xfId="2" applyFont="1" applyFill="1" applyBorder="1" applyAlignment="1"/>
    <xf numFmtId="0" fontId="3" fillId="0" borderId="0" xfId="2" applyFont="1"/>
    <xf numFmtId="0" fontId="10" fillId="0" borderId="0" xfId="2" applyFont="1" applyFill="1" applyAlignment="1">
      <alignment horizontal="center"/>
    </xf>
    <xf numFmtId="0" fontId="13" fillId="0" borderId="0" xfId="0" applyFont="1" applyFill="1"/>
    <xf numFmtId="0" fontId="3" fillId="0" borderId="0" xfId="2" applyFont="1" applyFill="1"/>
    <xf numFmtId="0" fontId="13" fillId="0" borderId="0" xfId="0" applyFont="1"/>
    <xf numFmtId="0" fontId="12" fillId="0" borderId="6" xfId="2" applyFont="1" applyFill="1" applyBorder="1" applyAlignment="1">
      <alignment horizontal="center"/>
    </xf>
    <xf numFmtId="0" fontId="12" fillId="0" borderId="7" xfId="2" applyFont="1" applyFill="1" applyBorder="1" applyAlignment="1">
      <alignment horizontal="center"/>
    </xf>
    <xf numFmtId="0" fontId="12" fillId="0" borderId="8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11" fillId="0" borderId="10" xfId="2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" fillId="5" borderId="0" xfId="0" applyFont="1" applyFill="1"/>
    <xf numFmtId="0" fontId="15" fillId="0" borderId="1" xfId="0" applyFont="1" applyBorder="1"/>
    <xf numFmtId="0" fontId="4" fillId="0" borderId="0" xfId="0" applyFont="1"/>
    <xf numFmtId="0" fontId="2" fillId="0" borderId="1" xfId="0" applyFont="1" applyBorder="1"/>
    <xf numFmtId="16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7" fillId="0" borderId="5" xfId="1" applyFont="1" applyBorder="1"/>
    <xf numFmtId="0" fontId="18" fillId="0" borderId="5" xfId="0" applyFont="1" applyBorder="1"/>
    <xf numFmtId="0" fontId="17" fillId="0" borderId="24" xfId="1" applyFont="1" applyBorder="1"/>
    <xf numFmtId="0" fontId="14" fillId="0" borderId="25" xfId="0" applyFont="1" applyBorder="1"/>
    <xf numFmtId="0" fontId="14" fillId="0" borderId="26" xfId="0" applyFont="1" applyBorder="1"/>
    <xf numFmtId="0" fontId="15" fillId="0" borderId="27" xfId="0" applyFont="1" applyBorder="1"/>
    <xf numFmtId="0" fontId="2" fillId="0" borderId="30" xfId="0" applyFont="1" applyBorder="1"/>
    <xf numFmtId="0" fontId="15" fillId="0" borderId="32" xfId="0" applyFont="1" applyBorder="1"/>
    <xf numFmtId="0" fontId="17" fillId="0" borderId="22" xfId="1" applyFont="1" applyBorder="1"/>
    <xf numFmtId="0" fontId="2" fillId="0" borderId="2" xfId="0" applyFont="1" applyBorder="1"/>
    <xf numFmtId="0" fontId="15" fillId="0" borderId="37" xfId="0" applyFont="1" applyBorder="1"/>
    <xf numFmtId="0" fontId="21" fillId="0" borderId="2" xfId="1" applyFont="1" applyBorder="1" applyAlignment="1">
      <alignment horizontal="center" textRotation="90" wrapText="1"/>
    </xf>
    <xf numFmtId="0" fontId="20" fillId="0" borderId="2" xfId="1" applyFont="1" applyBorder="1" applyAlignment="1">
      <alignment horizontal="center" textRotation="90"/>
    </xf>
    <xf numFmtId="0" fontId="22" fillId="6" borderId="25" xfId="1" applyFont="1" applyFill="1" applyBorder="1"/>
    <xf numFmtId="0" fontId="22" fillId="0" borderId="25" xfId="1" applyFont="1" applyBorder="1"/>
    <xf numFmtId="0" fontId="22" fillId="0" borderId="26" xfId="1" applyFont="1" applyBorder="1"/>
    <xf numFmtId="0" fontId="23" fillId="0" borderId="25" xfId="1" applyFont="1" applyBorder="1" applyAlignment="1">
      <alignment horizontal="center"/>
    </xf>
    <xf numFmtId="0" fontId="24" fillId="6" borderId="25" xfId="1" applyFont="1" applyFill="1" applyBorder="1"/>
    <xf numFmtId="0" fontId="24" fillId="0" borderId="26" xfId="1" applyFont="1" applyBorder="1"/>
    <xf numFmtId="164" fontId="25" fillId="0" borderId="2" xfId="1" applyNumberFormat="1" applyFont="1" applyBorder="1" applyAlignment="1">
      <alignment horizontal="right"/>
    </xf>
    <xf numFmtId="0" fontId="22" fillId="6" borderId="33" xfId="1" applyFont="1" applyFill="1" applyBorder="1"/>
    <xf numFmtId="164" fontId="25" fillId="0" borderId="30" xfId="1" applyNumberFormat="1" applyFont="1" applyBorder="1" applyAlignment="1">
      <alignment horizontal="right"/>
    </xf>
    <xf numFmtId="0" fontId="26" fillId="2" borderId="32" xfId="1" applyFont="1" applyFill="1" applyBorder="1" applyAlignment="1">
      <alignment horizontal="right"/>
    </xf>
    <xf numFmtId="0" fontId="22" fillId="2" borderId="25" xfId="1" applyFont="1" applyFill="1" applyBorder="1" applyAlignment="1"/>
    <xf numFmtId="0" fontId="22" fillId="2" borderId="25" xfId="1" applyFont="1" applyFill="1" applyBorder="1" applyAlignment="1">
      <alignment horizontal="right"/>
    </xf>
    <xf numFmtId="0" fontId="26" fillId="2" borderId="1" xfId="1" applyFont="1" applyFill="1" applyBorder="1" applyAlignment="1"/>
    <xf numFmtId="0" fontId="26" fillId="2" borderId="1" xfId="1" applyFont="1" applyFill="1" applyBorder="1" applyAlignment="1">
      <alignment horizontal="right"/>
    </xf>
    <xf numFmtId="0" fontId="26" fillId="2" borderId="2" xfId="1" applyFont="1" applyFill="1" applyBorder="1" applyAlignment="1"/>
    <xf numFmtId="0" fontId="26" fillId="2" borderId="2" xfId="1" applyFont="1" applyFill="1" applyBorder="1" applyAlignment="1">
      <alignment horizontal="right"/>
    </xf>
    <xf numFmtId="0" fontId="22" fillId="2" borderId="26" xfId="1" applyFont="1" applyFill="1" applyBorder="1" applyAlignment="1">
      <alignment horizontal="right"/>
    </xf>
    <xf numFmtId="0" fontId="26" fillId="2" borderId="27" xfId="1" applyFont="1" applyFill="1" applyBorder="1" applyAlignment="1">
      <alignment horizontal="right"/>
    </xf>
    <xf numFmtId="0" fontId="26" fillId="2" borderId="30" xfId="1" applyFont="1" applyFill="1" applyBorder="1" applyAlignment="1"/>
    <xf numFmtId="0" fontId="26" fillId="0" borderId="1" xfId="1" applyFont="1" applyBorder="1"/>
    <xf numFmtId="0" fontId="26" fillId="0" borderId="27" xfId="1" applyFont="1" applyBorder="1"/>
    <xf numFmtId="0" fontId="26" fillId="0" borderId="2" xfId="1" applyFont="1" applyBorder="1"/>
    <xf numFmtId="0" fontId="26" fillId="0" borderId="37" xfId="1" applyFont="1" applyBorder="1"/>
    <xf numFmtId="0" fontId="26" fillId="0" borderId="28" xfId="1" applyFont="1" applyBorder="1"/>
    <xf numFmtId="0" fontId="26" fillId="0" borderId="36" xfId="1" applyFont="1" applyBorder="1"/>
    <xf numFmtId="0" fontId="26" fillId="0" borderId="29" xfId="1" applyFont="1" applyBorder="1"/>
    <xf numFmtId="0" fontId="26" fillId="0" borderId="30" xfId="1" applyFont="1" applyBorder="1"/>
    <xf numFmtId="0" fontId="22" fillId="2" borderId="33" xfId="1" applyFont="1" applyFill="1" applyBorder="1" applyAlignment="1"/>
    <xf numFmtId="0" fontId="26" fillId="2" borderId="28" xfId="1" applyFont="1" applyFill="1" applyBorder="1" applyAlignment="1"/>
    <xf numFmtId="0" fontId="26" fillId="2" borderId="36" xfId="1" applyFont="1" applyFill="1" applyBorder="1" applyAlignment="1"/>
    <xf numFmtId="0" fontId="27" fillId="0" borderId="1" xfId="0" applyFont="1" applyBorder="1"/>
    <xf numFmtId="0" fontId="27" fillId="0" borderId="28" xfId="0" applyFont="1" applyBorder="1"/>
    <xf numFmtId="0" fontId="27" fillId="0" borderId="29" xfId="0" applyFont="1" applyBorder="1"/>
    <xf numFmtId="0" fontId="27" fillId="0" borderId="30" xfId="0" applyFont="1" applyBorder="1"/>
    <xf numFmtId="0" fontId="19" fillId="0" borderId="1" xfId="1" applyFont="1" applyBorder="1" applyAlignment="1">
      <alignment horizontal="center" wrapText="1"/>
    </xf>
    <xf numFmtId="0" fontId="17" fillId="0" borderId="29" xfId="1" applyFont="1" applyBorder="1"/>
    <xf numFmtId="0" fontId="23" fillId="0" borderId="25" xfId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4" fillId="0" borderId="25" xfId="1" applyFont="1" applyBorder="1"/>
    <xf numFmtId="0" fontId="27" fillId="0" borderId="27" xfId="0" applyFont="1" applyBorder="1"/>
    <xf numFmtId="0" fontId="26" fillId="2" borderId="30" xfId="1" applyFont="1" applyFill="1" applyBorder="1" applyAlignment="1">
      <alignment horizontal="right"/>
    </xf>
    <xf numFmtId="0" fontId="26" fillId="0" borderId="32" xfId="1" applyFont="1" applyBorder="1"/>
    <xf numFmtId="0" fontId="27" fillId="0" borderId="32" xfId="0" applyFont="1" applyBorder="1"/>
    <xf numFmtId="0" fontId="26" fillId="0" borderId="1" xfId="1" applyFont="1" applyFill="1" applyBorder="1" applyAlignment="1">
      <alignment horizontal="right"/>
    </xf>
    <xf numFmtId="0" fontId="26" fillId="0" borderId="27" xfId="1" applyFont="1" applyFill="1" applyBorder="1" applyAlignment="1">
      <alignment horizontal="right"/>
    </xf>
    <xf numFmtId="0" fontId="14" fillId="6" borderId="25" xfId="0" applyFont="1" applyFill="1" applyBorder="1"/>
    <xf numFmtId="0" fontId="14" fillId="6" borderId="33" xfId="0" applyFont="1" applyFill="1" applyBorder="1"/>
    <xf numFmtId="0" fontId="22" fillId="2" borderId="24" xfId="1" applyFont="1" applyFill="1" applyBorder="1" applyAlignment="1">
      <alignment horizontal="right"/>
    </xf>
    <xf numFmtId="0" fontId="26" fillId="2" borderId="34" xfId="1" applyFont="1" applyFill="1" applyBorder="1" applyAlignment="1"/>
    <xf numFmtId="0" fontId="22" fillId="6" borderId="25" xfId="1" applyFont="1" applyFill="1" applyBorder="1" applyAlignment="1">
      <alignment horizontal="right"/>
    </xf>
    <xf numFmtId="0" fontId="22" fillId="0" borderId="26" xfId="1" applyFont="1" applyFill="1" applyBorder="1" applyAlignment="1">
      <alignment horizontal="right"/>
    </xf>
    <xf numFmtId="0" fontId="26" fillId="0" borderId="30" xfId="1" applyFont="1" applyFill="1" applyBorder="1" applyAlignment="1">
      <alignment horizontal="right"/>
    </xf>
    <xf numFmtId="0" fontId="26" fillId="0" borderId="32" xfId="1" applyFont="1" applyFill="1" applyBorder="1" applyAlignment="1">
      <alignment horizontal="right"/>
    </xf>
    <xf numFmtId="0" fontId="1" fillId="6" borderId="25" xfId="0" applyFont="1" applyFill="1" applyBorder="1"/>
    <xf numFmtId="0" fontId="1" fillId="0" borderId="25" xfId="0" applyFont="1" applyBorder="1"/>
    <xf numFmtId="0" fontId="27" fillId="0" borderId="28" xfId="0" applyFont="1" applyFill="1" applyBorder="1"/>
    <xf numFmtId="0" fontId="27" fillId="0" borderId="1" xfId="0" applyFont="1" applyFill="1" applyBorder="1"/>
    <xf numFmtId="0" fontId="0" fillId="0" borderId="1" xfId="0" applyFont="1" applyFill="1" applyBorder="1"/>
    <xf numFmtId="0" fontId="27" fillId="0" borderId="29" xfId="0" applyFont="1" applyFill="1" applyBorder="1"/>
    <xf numFmtId="0" fontId="27" fillId="0" borderId="30" xfId="0" applyFont="1" applyFill="1" applyBorder="1"/>
    <xf numFmtId="0" fontId="0" fillId="0" borderId="30" xfId="0" applyFont="1" applyFill="1" applyBorder="1"/>
    <xf numFmtId="0" fontId="22" fillId="2" borderId="39" xfId="1" applyFont="1" applyFill="1" applyBorder="1" applyAlignment="1"/>
    <xf numFmtId="0" fontId="0" fillId="0" borderId="0" xfId="0" applyFill="1" applyBorder="1"/>
    <xf numFmtId="0" fontId="0" fillId="5" borderId="0" xfId="0" applyFill="1"/>
    <xf numFmtId="0" fontId="11" fillId="0" borderId="20" xfId="2" applyFont="1" applyFill="1" applyBorder="1" applyAlignment="1">
      <alignment horizontal="center"/>
    </xf>
    <xf numFmtId="0" fontId="11" fillId="0" borderId="44" xfId="2" applyFont="1" applyFill="1" applyBorder="1" applyAlignment="1">
      <alignment horizontal="center"/>
    </xf>
    <xf numFmtId="0" fontId="0" fillId="8" borderId="43" xfId="0" applyFill="1" applyBorder="1"/>
    <xf numFmtId="0" fontId="0" fillId="8" borderId="18" xfId="0" applyFill="1" applyBorder="1"/>
    <xf numFmtId="0" fontId="0" fillId="7" borderId="0" xfId="0" applyFill="1"/>
    <xf numFmtId="0" fontId="0" fillId="9" borderId="0" xfId="0" applyFill="1"/>
    <xf numFmtId="0" fontId="0" fillId="10" borderId="0" xfId="0" applyFill="1" applyAlignment="1">
      <alignment horizontal="center"/>
    </xf>
    <xf numFmtId="0" fontId="0" fillId="7" borderId="1" xfId="0" applyFill="1" applyBorder="1"/>
    <xf numFmtId="0" fontId="0" fillId="9" borderId="1" xfId="0" applyFill="1" applyBorder="1"/>
    <xf numFmtId="0" fontId="0" fillId="11" borderId="1" xfId="0" applyFill="1" applyBorder="1"/>
    <xf numFmtId="0" fontId="0" fillId="10" borderId="0" xfId="0" applyFill="1"/>
    <xf numFmtId="0" fontId="0" fillId="10" borderId="1" xfId="0" applyFill="1" applyBorder="1"/>
    <xf numFmtId="0" fontId="0" fillId="8" borderId="45" xfId="0" applyFill="1" applyBorder="1"/>
    <xf numFmtId="0" fontId="0" fillId="8" borderId="46" xfId="0" applyFill="1" applyBorder="1"/>
    <xf numFmtId="0" fontId="0" fillId="7" borderId="47" xfId="0" applyFill="1" applyBorder="1"/>
    <xf numFmtId="0" fontId="0" fillId="7" borderId="30" xfId="0" applyFill="1" applyBorder="1"/>
    <xf numFmtId="0" fontId="0" fillId="9" borderId="47" xfId="0" applyFill="1" applyBorder="1"/>
    <xf numFmtId="0" fontId="0" fillId="9" borderId="30" xfId="0" applyFill="1" applyBorder="1"/>
    <xf numFmtId="0" fontId="0" fillId="11" borderId="30" xfId="0" applyFill="1" applyBorder="1"/>
    <xf numFmtId="0" fontId="0" fillId="10" borderId="47" xfId="0" applyFill="1" applyBorder="1"/>
    <xf numFmtId="0" fontId="0" fillId="10" borderId="30" xfId="0" applyFill="1" applyBorder="1"/>
    <xf numFmtId="0" fontId="0" fillId="7" borderId="19" xfId="0" applyFill="1" applyBorder="1"/>
    <xf numFmtId="16" fontId="0" fillId="7" borderId="19" xfId="0" applyNumberFormat="1" applyFill="1" applyBorder="1"/>
    <xf numFmtId="0" fontId="0" fillId="0" borderId="0" xfId="0" applyFill="1"/>
    <xf numFmtId="0" fontId="0" fillId="10" borderId="19" xfId="0" applyFill="1" applyBorder="1"/>
    <xf numFmtId="16" fontId="0" fillId="10" borderId="19" xfId="0" applyNumberFormat="1" applyFill="1" applyBorder="1"/>
    <xf numFmtId="0" fontId="0" fillId="12" borderId="19" xfId="0" applyFill="1" applyBorder="1"/>
    <xf numFmtId="20" fontId="0" fillId="7" borderId="1" xfId="0" applyNumberFormat="1" applyFill="1" applyBorder="1"/>
    <xf numFmtId="20" fontId="0" fillId="10" borderId="1" xfId="0" applyNumberFormat="1" applyFill="1" applyBorder="1"/>
    <xf numFmtId="0" fontId="0" fillId="12" borderId="1" xfId="0" applyFill="1" applyBorder="1"/>
    <xf numFmtId="0" fontId="0" fillId="12" borderId="0" xfId="0" applyFill="1"/>
    <xf numFmtId="16" fontId="0" fillId="7" borderId="1" xfId="0" applyNumberFormat="1" applyFill="1" applyBorder="1"/>
    <xf numFmtId="16" fontId="0" fillId="10" borderId="1" xfId="0" applyNumberFormat="1" applyFill="1" applyBorder="1"/>
    <xf numFmtId="16" fontId="0" fillId="8" borderId="18" xfId="0" applyNumberFormat="1" applyFill="1" applyBorder="1"/>
    <xf numFmtId="16" fontId="0" fillId="9" borderId="1" xfId="0" applyNumberFormat="1" applyFill="1" applyBorder="1"/>
    <xf numFmtId="16" fontId="0" fillId="11" borderId="1" xfId="0" applyNumberFormat="1" applyFill="1" applyBorder="1"/>
    <xf numFmtId="20" fontId="0" fillId="9" borderId="1" xfId="0" applyNumberFormat="1" applyFill="1" applyBorder="1"/>
    <xf numFmtId="2" fontId="0" fillId="10" borderId="1" xfId="0" applyNumberFormat="1" applyFill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12" borderId="0" xfId="0" applyFill="1" applyAlignment="1">
      <alignment horizontal="right"/>
    </xf>
    <xf numFmtId="0" fontId="0" fillId="11" borderId="4" xfId="0" applyFill="1" applyBorder="1"/>
    <xf numFmtId="0" fontId="0" fillId="11" borderId="0" xfId="0" applyFill="1"/>
    <xf numFmtId="16" fontId="0" fillId="0" borderId="0" xfId="0" applyNumberFormat="1"/>
    <xf numFmtId="0" fontId="0" fillId="8" borderId="0" xfId="0" applyFill="1"/>
    <xf numFmtId="0" fontId="0" fillId="4" borderId="0" xfId="0" applyFill="1"/>
    <xf numFmtId="0" fontId="0" fillId="13" borderId="0" xfId="0" applyFill="1"/>
    <xf numFmtId="0" fontId="0" fillId="14" borderId="0" xfId="0" applyFill="1"/>
    <xf numFmtId="0" fontId="0" fillId="4" borderId="0" xfId="0" applyFill="1" applyBorder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0" borderId="0" xfId="0" applyFont="1" applyBorder="1"/>
    <xf numFmtId="0" fontId="1" fillId="4" borderId="48" xfId="0" applyFont="1" applyFill="1" applyBorder="1"/>
    <xf numFmtId="0" fontId="1" fillId="4" borderId="49" xfId="0" applyFont="1" applyFill="1" applyBorder="1"/>
    <xf numFmtId="0" fontId="0" fillId="4" borderId="49" xfId="0" applyFont="1" applyFill="1" applyBorder="1"/>
    <xf numFmtId="0" fontId="0" fillId="4" borderId="50" xfId="0" applyFont="1" applyFill="1" applyBorder="1"/>
    <xf numFmtId="0" fontId="1" fillId="0" borderId="38" xfId="0" applyFont="1" applyBorder="1"/>
    <xf numFmtId="0" fontId="0" fillId="0" borderId="51" xfId="0" applyFont="1" applyBorder="1"/>
    <xf numFmtId="0" fontId="0" fillId="0" borderId="38" xfId="0" applyFont="1" applyBorder="1"/>
    <xf numFmtId="0" fontId="2" fillId="0" borderId="38" xfId="0" applyFont="1" applyBorder="1"/>
    <xf numFmtId="0" fontId="1" fillId="0" borderId="51" xfId="0" applyFont="1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0" fillId="0" borderId="38" xfId="0" applyBorder="1"/>
    <xf numFmtId="0" fontId="0" fillId="0" borderId="51" xfId="0" applyBorder="1"/>
    <xf numFmtId="20" fontId="1" fillId="0" borderId="52" xfId="0" applyNumberFormat="1" applyFont="1" applyBorder="1" applyAlignment="1">
      <alignment horizontal="center"/>
    </xf>
    <xf numFmtId="0" fontId="2" fillId="0" borderId="47" xfId="0" applyFont="1" applyBorder="1"/>
    <xf numFmtId="0" fontId="1" fillId="0" borderId="1" xfId="0" applyFont="1" applyBorder="1" applyAlignment="1">
      <alignment horizontal="center"/>
    </xf>
    <xf numFmtId="0" fontId="0" fillId="15" borderId="0" xfId="0" applyFill="1" applyBorder="1"/>
    <xf numFmtId="0" fontId="0" fillId="16" borderId="0" xfId="0" applyFill="1" applyBorder="1"/>
    <xf numFmtId="0" fontId="2" fillId="0" borderId="28" xfId="0" applyFont="1" applyBorder="1"/>
    <xf numFmtId="20" fontId="1" fillId="0" borderId="28" xfId="0" applyNumberFormat="1" applyFont="1" applyBorder="1" applyAlignment="1">
      <alignment horizontal="center"/>
    </xf>
    <xf numFmtId="20" fontId="1" fillId="0" borderId="29" xfId="0" applyNumberFormat="1" applyFont="1" applyBorder="1" applyAlignment="1">
      <alignment horizontal="center"/>
    </xf>
    <xf numFmtId="0" fontId="0" fillId="4" borderId="49" xfId="0" applyFill="1" applyBorder="1"/>
    <xf numFmtId="0" fontId="0" fillId="4" borderId="50" xfId="0" applyFill="1" applyBorder="1"/>
    <xf numFmtId="0" fontId="1" fillId="14" borderId="1" xfId="0" applyFont="1" applyFill="1" applyBorder="1"/>
    <xf numFmtId="0" fontId="2" fillId="17" borderId="1" xfId="0" applyFont="1" applyFill="1" applyBorder="1"/>
    <xf numFmtId="0" fontId="2" fillId="14" borderId="1" xfId="0" applyFont="1" applyFill="1" applyBorder="1"/>
    <xf numFmtId="0" fontId="2" fillId="8" borderId="1" xfId="0" applyFont="1" applyFill="1" applyBorder="1"/>
    <xf numFmtId="0" fontId="1" fillId="4" borderId="0" xfId="0" applyFont="1" applyFill="1" applyBorder="1" applyAlignment="1">
      <alignment horizontal="center"/>
    </xf>
    <xf numFmtId="15" fontId="1" fillId="4" borderId="49" xfId="0" applyNumberFormat="1" applyFont="1" applyFill="1" applyBorder="1"/>
    <xf numFmtId="0" fontId="1" fillId="5" borderId="48" xfId="0" applyNumberFormat="1" applyFont="1" applyFill="1" applyBorder="1" applyAlignment="1">
      <alignment horizontal="center"/>
    </xf>
    <xf numFmtId="0" fontId="29" fillId="5" borderId="49" xfId="0" applyFont="1" applyFill="1" applyBorder="1" applyAlignment="1">
      <alignment horizontal="center"/>
    </xf>
    <xf numFmtId="0" fontId="0" fillId="5" borderId="49" xfId="0" applyFill="1" applyBorder="1"/>
    <xf numFmtId="0" fontId="0" fillId="5" borderId="50" xfId="0" applyFill="1" applyBorder="1"/>
    <xf numFmtId="0" fontId="1" fillId="3" borderId="51" xfId="0" applyFont="1" applyFill="1" applyBorder="1" applyAlignment="1">
      <alignment horizontal="center"/>
    </xf>
    <xf numFmtId="0" fontId="0" fillId="3" borderId="51" xfId="0" applyFill="1" applyBorder="1"/>
    <xf numFmtId="0" fontId="1" fillId="0" borderId="1" xfId="0" applyFont="1" applyFill="1" applyBorder="1" applyAlignment="1">
      <alignment horizontal="center"/>
    </xf>
    <xf numFmtId="0" fontId="9" fillId="0" borderId="4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2" fillId="0" borderId="1" xfId="0" applyFont="1" applyFill="1" applyBorder="1"/>
    <xf numFmtId="0" fontId="32" fillId="15" borderId="38" xfId="0" applyFont="1" applyFill="1" applyBorder="1"/>
    <xf numFmtId="0" fontId="32" fillId="16" borderId="38" xfId="0" applyFont="1" applyFill="1" applyBorder="1"/>
    <xf numFmtId="0" fontId="33" fillId="15" borderId="0" xfId="0" applyFont="1" applyFill="1" applyBorder="1"/>
    <xf numFmtId="0" fontId="33" fillId="16" borderId="0" xfId="0" applyFont="1" applyFill="1" applyBorder="1"/>
    <xf numFmtId="0" fontId="1" fillId="8" borderId="0" xfId="0" applyFont="1" applyFill="1"/>
    <xf numFmtId="0" fontId="2" fillId="8" borderId="0" xfId="0" applyFont="1" applyFill="1" applyBorder="1"/>
    <xf numFmtId="0" fontId="31" fillId="0" borderId="0" xfId="2" applyFont="1" applyAlignment="1"/>
    <xf numFmtId="0" fontId="34" fillId="0" borderId="0" xfId="2" applyFont="1" applyFill="1" applyAlignment="1">
      <alignment horizontal="left"/>
    </xf>
    <xf numFmtId="0" fontId="5" fillId="0" borderId="3" xfId="2" applyFont="1" applyBorder="1" applyAlignment="1"/>
    <xf numFmtId="0" fontId="5" fillId="0" borderId="3" xfId="2" applyFont="1" applyBorder="1" applyAlignment="1">
      <alignment horizontal="center"/>
    </xf>
    <xf numFmtId="0" fontId="35" fillId="0" borderId="0" xfId="2" applyFont="1"/>
    <xf numFmtId="0" fontId="2" fillId="14" borderId="27" xfId="0" applyFont="1" applyFill="1" applyBorder="1"/>
    <xf numFmtId="0" fontId="1" fillId="4" borderId="38" xfId="0" applyFont="1" applyFill="1" applyBorder="1"/>
    <xf numFmtId="0" fontId="1" fillId="4" borderId="0" xfId="0" applyFont="1" applyFill="1" applyBorder="1"/>
    <xf numFmtId="0" fontId="1" fillId="4" borderId="51" xfId="0" applyFont="1" applyFill="1" applyBorder="1"/>
    <xf numFmtId="0" fontId="0" fillId="0" borderId="52" xfId="0" applyBorder="1"/>
    <xf numFmtId="0" fontId="2" fillId="0" borderId="30" xfId="0" applyFont="1" applyFill="1" applyBorder="1"/>
    <xf numFmtId="0" fontId="2" fillId="14" borderId="32" xfId="0" applyFont="1" applyFill="1" applyBorder="1"/>
    <xf numFmtId="0" fontId="1" fillId="17" borderId="48" xfId="0" applyFont="1" applyFill="1" applyBorder="1"/>
    <xf numFmtId="0" fontId="2" fillId="17" borderId="49" xfId="0" applyFont="1" applyFill="1" applyBorder="1"/>
    <xf numFmtId="0" fontId="0" fillId="17" borderId="49" xfId="0" applyFill="1" applyBorder="1"/>
    <xf numFmtId="0" fontId="16" fillId="0" borderId="28" xfId="0" applyFont="1" applyBorder="1"/>
    <xf numFmtId="0" fontId="0" fillId="14" borderId="27" xfId="0" applyFill="1" applyBorder="1"/>
    <xf numFmtId="0" fontId="0" fillId="0" borderId="28" xfId="0" applyBorder="1"/>
    <xf numFmtId="0" fontId="0" fillId="0" borderId="29" xfId="0" applyBorder="1"/>
    <xf numFmtId="0" fontId="2" fillId="17" borderId="30" xfId="0" applyFont="1" applyFill="1" applyBorder="1"/>
    <xf numFmtId="0" fontId="0" fillId="14" borderId="32" xfId="0" applyFill="1" applyBorder="1"/>
    <xf numFmtId="0" fontId="0" fillId="0" borderId="47" xfId="0" applyBorder="1"/>
    <xf numFmtId="0" fontId="1" fillId="8" borderId="48" xfId="0" applyFont="1" applyFill="1" applyBorder="1"/>
    <xf numFmtId="0" fontId="2" fillId="8" borderId="49" xfId="0" applyFont="1" applyFill="1" applyBorder="1"/>
    <xf numFmtId="0" fontId="1" fillId="14" borderId="27" xfId="0" applyFont="1" applyFill="1" applyBorder="1"/>
    <xf numFmtId="20" fontId="1" fillId="0" borderId="28" xfId="0" applyNumberFormat="1" applyFont="1" applyBorder="1"/>
    <xf numFmtId="0" fontId="2" fillId="8" borderId="30" xfId="0" applyFont="1" applyFill="1" applyBorder="1"/>
    <xf numFmtId="0" fontId="0" fillId="8" borderId="25" xfId="0" applyFill="1" applyBorder="1"/>
    <xf numFmtId="20" fontId="0" fillId="0" borderId="0" xfId="0" applyNumberFormat="1"/>
    <xf numFmtId="16" fontId="31" fillId="0" borderId="0" xfId="2" applyNumberFormat="1" applyFont="1" applyAlignment="1"/>
    <xf numFmtId="2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7" borderId="0" xfId="0" applyFill="1" applyBorder="1"/>
    <xf numFmtId="0" fontId="36" fillId="0" borderId="23" xfId="0" applyFont="1" applyFill="1" applyBorder="1"/>
    <xf numFmtId="0" fontId="36" fillId="0" borderId="0" xfId="0" applyFont="1"/>
    <xf numFmtId="0" fontId="36" fillId="0" borderId="0" xfId="0" applyFont="1" applyFill="1" applyBorder="1"/>
    <xf numFmtId="0" fontId="0" fillId="7" borderId="20" xfId="0" applyFill="1" applyBorder="1"/>
    <xf numFmtId="15" fontId="1" fillId="0" borderId="0" xfId="0" applyNumberFormat="1" applyFont="1"/>
    <xf numFmtId="0" fontId="1" fillId="14" borderId="4" xfId="0" applyFont="1" applyFill="1" applyBorder="1" applyAlignment="1">
      <alignment horizontal="center"/>
    </xf>
    <xf numFmtId="0" fontId="2" fillId="14" borderId="4" xfId="0" applyFont="1" applyFill="1" applyBorder="1"/>
    <xf numFmtId="20" fontId="2" fillId="0" borderId="1" xfId="0" applyNumberFormat="1" applyFont="1" applyBorder="1" applyAlignment="1">
      <alignment horizontal="center"/>
    </xf>
    <xf numFmtId="0" fontId="21" fillId="0" borderId="0" xfId="0" applyFont="1" applyFill="1" applyBorder="1"/>
    <xf numFmtId="0" fontId="30" fillId="0" borderId="10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5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" fillId="8" borderId="0" xfId="0" applyFont="1" applyFill="1"/>
    <xf numFmtId="0" fontId="0" fillId="14" borderId="4" xfId="0" applyFill="1" applyBorder="1"/>
    <xf numFmtId="20" fontId="16" fillId="0" borderId="1" xfId="0" applyNumberFormat="1" applyFont="1" applyBorder="1" applyAlignment="1">
      <alignment horizontal="center"/>
    </xf>
    <xf numFmtId="20" fontId="16" fillId="0" borderId="1" xfId="0" applyNumberFormat="1" applyFont="1" applyBorder="1"/>
    <xf numFmtId="20" fontId="0" fillId="0" borderId="1" xfId="0" applyNumberFormat="1" applyBorder="1"/>
    <xf numFmtId="0" fontId="0" fillId="0" borderId="4" xfId="0" applyBorder="1"/>
    <xf numFmtId="0" fontId="16" fillId="0" borderId="34" xfId="0" applyFont="1" applyBorder="1"/>
    <xf numFmtId="0" fontId="1" fillId="0" borderId="19" xfId="0" applyFont="1" applyFill="1" applyBorder="1" applyAlignment="1">
      <alignment horizontal="center"/>
    </xf>
    <xf numFmtId="0" fontId="1" fillId="8" borderId="40" xfId="0" applyFont="1" applyFill="1" applyBorder="1"/>
    <xf numFmtId="0" fontId="2" fillId="8" borderId="41" xfId="0" applyFont="1" applyFill="1" applyBorder="1"/>
    <xf numFmtId="0" fontId="0" fillId="8" borderId="41" xfId="0" applyFill="1" applyBorder="1"/>
    <xf numFmtId="0" fontId="1" fillId="14" borderId="54" xfId="0" applyFont="1" applyFill="1" applyBorder="1"/>
    <xf numFmtId="0" fontId="1" fillId="17" borderId="40" xfId="0" applyFont="1" applyFill="1" applyBorder="1"/>
    <xf numFmtId="0" fontId="2" fillId="17" borderId="41" xfId="0" applyFont="1" applyFill="1" applyBorder="1"/>
    <xf numFmtId="0" fontId="0" fillId="17" borderId="41" xfId="0" applyFill="1" applyBorder="1"/>
    <xf numFmtId="0" fontId="0" fillId="17" borderId="42" xfId="0" applyFill="1" applyBorder="1"/>
    <xf numFmtId="20" fontId="16" fillId="0" borderId="19" xfId="0" applyNumberFormat="1" applyFont="1" applyBorder="1"/>
    <xf numFmtId="0" fontId="2" fillId="0" borderId="19" xfId="0" applyFont="1" applyBorder="1"/>
    <xf numFmtId="0" fontId="2" fillId="0" borderId="27" xfId="0" applyFont="1" applyBorder="1"/>
    <xf numFmtId="20" fontId="16" fillId="0" borderId="28" xfId="0" applyNumberFormat="1" applyFont="1" applyBorder="1" applyAlignment="1">
      <alignment horizontal="center"/>
    </xf>
    <xf numFmtId="20" fontId="16" fillId="0" borderId="29" xfId="0" applyNumberFormat="1" applyFont="1" applyBorder="1" applyAlignment="1">
      <alignment horizontal="center"/>
    </xf>
    <xf numFmtId="0" fontId="2" fillId="0" borderId="32" xfId="0" applyFont="1" applyBorder="1"/>
    <xf numFmtId="0" fontId="0" fillId="8" borderId="59" xfId="0" applyFill="1" applyBorder="1"/>
    <xf numFmtId="0" fontId="2" fillId="0" borderId="42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20" fontId="16" fillId="0" borderId="18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18" xfId="0" applyFont="1" applyFill="1" applyBorder="1"/>
    <xf numFmtId="0" fontId="36" fillId="18" borderId="23" xfId="0" applyFont="1" applyFill="1" applyBorder="1"/>
    <xf numFmtId="0" fontId="36" fillId="18" borderId="0" xfId="0" applyFont="1" applyFill="1"/>
    <xf numFmtId="0" fontId="36" fillId="19" borderId="23" xfId="0" applyFont="1" applyFill="1" applyBorder="1"/>
    <xf numFmtId="0" fontId="36" fillId="19" borderId="0" xfId="0" applyFont="1" applyFill="1"/>
    <xf numFmtId="0" fontId="23" fillId="20" borderId="1" xfId="0" applyFont="1" applyFill="1" applyBorder="1"/>
    <xf numFmtId="0" fontId="2" fillId="20" borderId="1" xfId="0" applyFont="1" applyFill="1" applyBorder="1"/>
    <xf numFmtId="0" fontId="2" fillId="5" borderId="1" xfId="0" applyFont="1" applyFill="1" applyBorder="1"/>
    <xf numFmtId="0" fontId="23" fillId="5" borderId="27" xfId="0" applyFont="1" applyFill="1" applyBorder="1"/>
    <xf numFmtId="20" fontId="16" fillId="0" borderId="60" xfId="0" applyNumberFormat="1" applyFont="1" applyBorder="1" applyAlignment="1">
      <alignment horizontal="center"/>
    </xf>
    <xf numFmtId="0" fontId="2" fillId="20" borderId="30" xfId="0" applyFont="1" applyFill="1" applyBorder="1"/>
    <xf numFmtId="0" fontId="2" fillId="5" borderId="30" xfId="0" applyFont="1" applyFill="1" applyBorder="1"/>
    <xf numFmtId="0" fontId="23" fillId="5" borderId="32" xfId="0" applyFont="1" applyFill="1" applyBorder="1"/>
    <xf numFmtId="20" fontId="1" fillId="0" borderId="34" xfId="0" applyNumberFormat="1" applyFont="1" applyBorder="1" applyAlignment="1">
      <alignment horizontal="center"/>
    </xf>
    <xf numFmtId="0" fontId="23" fillId="20" borderId="19" xfId="0" applyFont="1" applyFill="1" applyBorder="1"/>
    <xf numFmtId="0" fontId="23" fillId="5" borderId="54" xfId="0" applyFont="1" applyFill="1" applyBorder="1"/>
    <xf numFmtId="0" fontId="16" fillId="0" borderId="61" xfId="0" applyFont="1" applyBorder="1"/>
    <xf numFmtId="0" fontId="1" fillId="0" borderId="53" xfId="0" applyFont="1" applyFill="1" applyBorder="1" applyAlignment="1">
      <alignment horizontal="center"/>
    </xf>
    <xf numFmtId="0" fontId="1" fillId="0" borderId="42" xfId="0" applyFont="1" applyBorder="1"/>
    <xf numFmtId="0" fontId="0" fillId="13" borderId="39" xfId="0" applyFill="1" applyBorder="1"/>
    <xf numFmtId="0" fontId="0" fillId="13" borderId="62" xfId="0" applyFill="1" applyBorder="1"/>
    <xf numFmtId="0" fontId="0" fillId="13" borderId="63" xfId="0" applyFill="1" applyBorder="1"/>
    <xf numFmtId="0" fontId="23" fillId="6" borderId="19" xfId="0" applyFont="1" applyFill="1" applyBorder="1"/>
    <xf numFmtId="0" fontId="23" fillId="6" borderId="54" xfId="0" applyFont="1" applyFill="1" applyBorder="1"/>
    <xf numFmtId="0" fontId="23" fillId="6" borderId="1" xfId="0" applyFont="1" applyFill="1" applyBorder="1"/>
    <xf numFmtId="0" fontId="23" fillId="6" borderId="27" xfId="0" applyFont="1" applyFill="1" applyBorder="1"/>
    <xf numFmtId="0" fontId="2" fillId="6" borderId="1" xfId="0" applyFont="1" applyFill="1" applyBorder="1"/>
    <xf numFmtId="0" fontId="2" fillId="6" borderId="30" xfId="0" applyFont="1" applyFill="1" applyBorder="1"/>
    <xf numFmtId="0" fontId="23" fillId="6" borderId="32" xfId="0" applyFont="1" applyFill="1" applyBorder="1"/>
    <xf numFmtId="0" fontId="26" fillId="6" borderId="19" xfId="0" applyFont="1" applyFill="1" applyBorder="1"/>
    <xf numFmtId="0" fontId="26" fillId="6" borderId="54" xfId="0" applyFont="1" applyFill="1" applyBorder="1"/>
    <xf numFmtId="0" fontId="26" fillId="6" borderId="1" xfId="0" applyFont="1" applyFill="1" applyBorder="1"/>
    <xf numFmtId="0" fontId="26" fillId="6" borderId="27" xfId="0" applyFont="1" applyFill="1" applyBorder="1"/>
    <xf numFmtId="0" fontId="27" fillId="6" borderId="1" xfId="0" applyFont="1" applyFill="1" applyBorder="1"/>
    <xf numFmtId="0" fontId="21" fillId="0" borderId="2" xfId="1" applyFont="1" applyBorder="1" applyAlignment="1">
      <alignment horizontal="center" textRotation="90"/>
    </xf>
    <xf numFmtId="0" fontId="37" fillId="0" borderId="56" xfId="2" applyFont="1" applyFill="1" applyBorder="1" applyAlignment="1">
      <alignment horizontal="center" vertical="center"/>
    </xf>
    <xf numFmtId="0" fontId="37" fillId="0" borderId="55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/>
    </xf>
    <xf numFmtId="0" fontId="12" fillId="0" borderId="13" xfId="2" applyFont="1" applyFill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0" fontId="12" fillId="0" borderId="15" xfId="2" applyFont="1" applyFill="1" applyBorder="1" applyAlignment="1">
      <alignment horizontal="center"/>
    </xf>
    <xf numFmtId="0" fontId="12" fillId="0" borderId="16" xfId="2" applyFont="1" applyFill="1" applyBorder="1" applyAlignment="1">
      <alignment horizontal="center"/>
    </xf>
    <xf numFmtId="0" fontId="12" fillId="0" borderId="17" xfId="2" applyFont="1" applyFill="1" applyBorder="1" applyAlignment="1">
      <alignment horizontal="center"/>
    </xf>
    <xf numFmtId="0" fontId="20" fillId="0" borderId="21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20" fillId="0" borderId="21" xfId="1" applyFont="1" applyBorder="1" applyAlignment="1">
      <alignment horizontal="right" textRotation="90"/>
    </xf>
    <xf numFmtId="0" fontId="20" fillId="0" borderId="22" xfId="1" applyFont="1" applyBorder="1" applyAlignment="1">
      <alignment horizontal="right" textRotation="90"/>
    </xf>
    <xf numFmtId="0" fontId="20" fillId="0" borderId="31" xfId="1" applyFont="1" applyBorder="1" applyAlignment="1">
      <alignment horizontal="right" textRotation="90"/>
    </xf>
    <xf numFmtId="0" fontId="20" fillId="0" borderId="35" xfId="1" applyFont="1" applyBorder="1" applyAlignment="1">
      <alignment horizontal="right" textRotation="90"/>
    </xf>
    <xf numFmtId="0" fontId="20" fillId="0" borderId="31" xfId="1" applyFont="1" applyBorder="1" applyAlignment="1">
      <alignment horizontal="right" textRotation="90" wrapText="1"/>
    </xf>
    <xf numFmtId="0" fontId="20" fillId="0" borderId="35" xfId="1" applyFont="1" applyBorder="1" applyAlignment="1">
      <alignment horizontal="right" textRotation="90" wrapText="1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99FF99"/>
      <color rgb="FF66FFFF"/>
      <color rgb="FFFF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190499</xdr:rowOff>
    </xdr:from>
    <xdr:to>
      <xdr:col>9</xdr:col>
      <xdr:colOff>0</xdr:colOff>
      <xdr:row>47</xdr:row>
      <xdr:rowOff>81642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171213"/>
          <a:ext cx="7347857" cy="1415143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18</xdr:col>
      <xdr:colOff>0</xdr:colOff>
      <xdr:row>47</xdr:row>
      <xdr:rowOff>81643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7857" y="9171214"/>
          <a:ext cx="7347857" cy="14151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16</xdr:row>
      <xdr:rowOff>0</xdr:rowOff>
    </xdr:from>
    <xdr:to>
      <xdr:col>33</xdr:col>
      <xdr:colOff>228600</xdr:colOff>
      <xdr:row>22</xdr:row>
      <xdr:rowOff>9525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84050" y="3105150"/>
          <a:ext cx="7543800" cy="1190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114300</xdr:rowOff>
    </xdr:from>
    <xdr:to>
      <xdr:col>0</xdr:col>
      <xdr:colOff>840580</xdr:colOff>
      <xdr:row>0</xdr:row>
      <xdr:rowOff>191002</xdr:rowOff>
    </xdr:to>
    <xdr:pic>
      <xdr:nvPicPr>
        <xdr:cNvPr id="2" name="Picture 1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5200650"/>
          <a:ext cx="2380" cy="76702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838200</xdr:colOff>
      <xdr:row>0</xdr:row>
      <xdr:rowOff>114300</xdr:rowOff>
    </xdr:from>
    <xdr:to>
      <xdr:col>18</xdr:col>
      <xdr:colOff>840580</xdr:colOff>
      <xdr:row>0</xdr:row>
      <xdr:rowOff>191002</xdr:rowOff>
    </xdr:to>
    <xdr:pic>
      <xdr:nvPicPr>
        <xdr:cNvPr id="3" name="Picture 2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114300"/>
          <a:ext cx="2380" cy="76702"/>
        </a:xfrm>
        <a:prstGeom prst="rect">
          <a:avLst/>
        </a:prstGeom>
        <a:noFill/>
      </xdr:spPr>
    </xdr:pic>
    <xdr:clientData/>
  </xdr:twoCellAnchor>
  <xdr:twoCellAnchor editAs="oneCell">
    <xdr:from>
      <xdr:col>33</xdr:col>
      <xdr:colOff>838200</xdr:colOff>
      <xdr:row>0</xdr:row>
      <xdr:rowOff>114300</xdr:rowOff>
    </xdr:from>
    <xdr:to>
      <xdr:col>33</xdr:col>
      <xdr:colOff>840580</xdr:colOff>
      <xdr:row>0</xdr:row>
      <xdr:rowOff>191002</xdr:rowOff>
    </xdr:to>
    <xdr:pic>
      <xdr:nvPicPr>
        <xdr:cNvPr id="4" name="Picture 3" descr="HS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114300"/>
          <a:ext cx="2380" cy="7670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view="pageLayout" topLeftCell="A28" zoomScale="70" zoomScaleNormal="70" zoomScalePageLayoutView="70" workbookViewId="0">
      <selection activeCell="C49" sqref="C49"/>
    </sheetView>
  </sheetViews>
  <sheetFormatPr defaultColWidth="11.42578125" defaultRowHeight="15"/>
  <sheetData>
    <row r="1" spans="1:26" ht="15.75">
      <c r="A1" s="5" t="s">
        <v>16</v>
      </c>
      <c r="B1" s="5"/>
      <c r="C1" s="5"/>
      <c r="D1" s="5"/>
      <c r="E1" s="5"/>
      <c r="F1" s="216"/>
      <c r="G1" s="164"/>
      <c r="H1" s="164"/>
      <c r="I1" s="164"/>
      <c r="J1" s="5" t="s">
        <v>16</v>
      </c>
      <c r="K1" s="5"/>
      <c r="L1" s="5"/>
      <c r="M1" s="5"/>
      <c r="N1" s="5"/>
      <c r="O1" s="216"/>
      <c r="P1" s="164"/>
      <c r="Q1" s="164"/>
      <c r="R1" s="164"/>
    </row>
    <row r="2" spans="1:26" ht="18">
      <c r="A2" s="214"/>
      <c r="B2" s="214"/>
      <c r="C2" s="214"/>
      <c r="D2" s="214"/>
      <c r="E2" s="214"/>
      <c r="F2" s="4"/>
      <c r="J2" s="214"/>
      <c r="K2" s="214"/>
      <c r="L2" s="214"/>
      <c r="M2" s="214"/>
      <c r="N2" s="214"/>
      <c r="O2" s="4"/>
      <c r="P2" s="3"/>
      <c r="Q2" s="3"/>
      <c r="R2" s="3"/>
    </row>
    <row r="3" spans="1:26" s="3" customFormat="1" ht="15.75">
      <c r="A3" s="5" t="s">
        <v>17</v>
      </c>
      <c r="B3" s="5"/>
      <c r="C3" s="5"/>
      <c r="D3" s="5"/>
      <c r="E3" s="5"/>
      <c r="F3" s="217"/>
      <c r="G3" s="164"/>
      <c r="H3" s="164"/>
      <c r="I3" s="164"/>
      <c r="J3" s="5" t="s">
        <v>17</v>
      </c>
      <c r="K3" s="5"/>
      <c r="L3" s="5"/>
      <c r="M3" s="5"/>
      <c r="N3" s="5"/>
      <c r="O3" s="217"/>
      <c r="P3" s="164"/>
      <c r="Q3" s="164"/>
      <c r="R3" s="164"/>
    </row>
    <row r="4" spans="1:26" ht="18">
      <c r="A4" s="243"/>
      <c r="F4" s="6"/>
      <c r="G4" s="6"/>
      <c r="H4" s="6"/>
      <c r="I4" s="6"/>
      <c r="J4" s="243"/>
      <c r="K4" s="3"/>
      <c r="L4" s="3"/>
      <c r="M4" s="3"/>
      <c r="N4" s="3"/>
      <c r="O4" s="6"/>
      <c r="P4" s="6"/>
      <c r="Q4" s="6"/>
      <c r="R4" s="6"/>
      <c r="T4" s="3"/>
      <c r="U4" s="3"/>
      <c r="V4" s="3"/>
      <c r="W4" s="3"/>
      <c r="X4" s="3"/>
      <c r="Y4" s="3"/>
      <c r="Z4" s="3"/>
    </row>
    <row r="5" spans="1:26" s="3" customFormat="1" ht="18">
      <c r="A5" s="16"/>
      <c r="B5" s="6"/>
      <c r="C5" s="6"/>
      <c r="D5" s="16" t="s">
        <v>18</v>
      </c>
      <c r="E5" s="6"/>
      <c r="F5" s="6"/>
      <c r="G5" s="6"/>
      <c r="H5" s="6"/>
      <c r="I5" s="6"/>
      <c r="J5" s="16"/>
      <c r="K5" s="6"/>
      <c r="L5" s="6"/>
      <c r="M5" s="16" t="s">
        <v>18</v>
      </c>
      <c r="N5" s="6"/>
      <c r="O5" s="6"/>
      <c r="P5" s="6"/>
      <c r="Q5" s="6"/>
      <c r="R5" s="6"/>
      <c r="S5"/>
      <c r="U5"/>
      <c r="V5"/>
      <c r="W5"/>
      <c r="X5"/>
      <c r="Y5"/>
      <c r="Z5"/>
    </row>
    <row r="6" spans="1:26" s="3" customFormat="1" ht="15.75">
      <c r="A6"/>
      <c r="C6" s="15"/>
      <c r="E6" s="15"/>
      <c r="F6" s="15"/>
      <c r="G6" s="15"/>
      <c r="H6" s="15"/>
      <c r="I6" s="6"/>
      <c r="L6" s="15"/>
      <c r="N6" s="15"/>
      <c r="O6" s="15"/>
      <c r="P6" s="15"/>
      <c r="Q6" s="15"/>
      <c r="R6" s="6"/>
      <c r="S6"/>
      <c r="T6"/>
    </row>
    <row r="7" spans="1:26" ht="15.75">
      <c r="A7" s="328" t="s">
        <v>91</v>
      </c>
      <c r="B7" s="261" t="s">
        <v>92</v>
      </c>
      <c r="C7" s="262" t="s">
        <v>92</v>
      </c>
      <c r="D7" s="261" t="s">
        <v>92</v>
      </c>
      <c r="E7" s="263" t="s">
        <v>92</v>
      </c>
      <c r="F7" s="264" t="s">
        <v>92</v>
      </c>
      <c r="G7" s="263" t="s">
        <v>92</v>
      </c>
      <c r="H7" s="15"/>
      <c r="I7" s="15"/>
      <c r="J7" s="328" t="s">
        <v>91</v>
      </c>
      <c r="K7" s="261" t="s">
        <v>92</v>
      </c>
      <c r="L7" s="262" t="s">
        <v>92</v>
      </c>
      <c r="M7" s="261" t="s">
        <v>92</v>
      </c>
      <c r="N7" s="263" t="s">
        <v>92</v>
      </c>
      <c r="O7" s="264" t="s">
        <v>92</v>
      </c>
      <c r="P7" s="263" t="s">
        <v>92</v>
      </c>
      <c r="Q7" s="15"/>
      <c r="R7" s="15"/>
      <c r="T7" s="3"/>
    </row>
    <row r="8" spans="1:26" s="3" customFormat="1" ht="15.75">
      <c r="A8" s="329"/>
      <c r="B8" s="257" t="s">
        <v>92</v>
      </c>
      <c r="C8" s="258" t="s">
        <v>92</v>
      </c>
      <c r="D8" s="257" t="s">
        <v>92</v>
      </c>
      <c r="E8" s="259" t="s">
        <v>92</v>
      </c>
      <c r="F8" s="260" t="s">
        <v>92</v>
      </c>
      <c r="G8" s="259" t="s">
        <v>92</v>
      </c>
      <c r="H8" s="8"/>
      <c r="I8" s="15"/>
      <c r="J8" s="329"/>
      <c r="K8" s="257" t="s">
        <v>92</v>
      </c>
      <c r="L8" s="258" t="s">
        <v>92</v>
      </c>
      <c r="M8" s="257" t="s">
        <v>92</v>
      </c>
      <c r="N8" s="259" t="s">
        <v>92</v>
      </c>
      <c r="O8" s="260" t="s">
        <v>92</v>
      </c>
      <c r="P8" s="259" t="s">
        <v>92</v>
      </c>
      <c r="Q8" s="8"/>
      <c r="R8" s="15"/>
      <c r="S8"/>
      <c r="T8"/>
      <c r="U8"/>
      <c r="V8"/>
      <c r="W8"/>
      <c r="X8"/>
      <c r="Y8"/>
      <c r="Z8"/>
    </row>
    <row r="9" spans="1:26" ht="18">
      <c r="A9" s="7"/>
      <c r="B9" s="26" t="s">
        <v>14</v>
      </c>
      <c r="C9" s="113" t="s">
        <v>15</v>
      </c>
      <c r="D9" s="26" t="s">
        <v>15</v>
      </c>
      <c r="E9" s="27" t="s">
        <v>14</v>
      </c>
      <c r="F9" s="114" t="s">
        <v>14</v>
      </c>
      <c r="G9" s="27" t="s">
        <v>15</v>
      </c>
      <c r="H9" s="8"/>
      <c r="J9" s="7"/>
      <c r="K9" s="26" t="s">
        <v>14</v>
      </c>
      <c r="L9" s="113" t="s">
        <v>15</v>
      </c>
      <c r="M9" s="26" t="s">
        <v>15</v>
      </c>
      <c r="N9" s="27" t="s">
        <v>14</v>
      </c>
      <c r="O9" s="114" t="s">
        <v>14</v>
      </c>
      <c r="P9" s="27" t="s">
        <v>15</v>
      </c>
      <c r="Q9" s="8"/>
      <c r="R9" s="3"/>
    </row>
    <row r="10" spans="1:26" ht="18">
      <c r="A10" s="218" t="s">
        <v>23</v>
      </c>
      <c r="B10" s="22">
        <v>1</v>
      </c>
      <c r="C10" s="23">
        <v>1</v>
      </c>
      <c r="D10" s="22">
        <v>1</v>
      </c>
      <c r="E10" s="23">
        <v>1</v>
      </c>
      <c r="F10" s="22">
        <v>1</v>
      </c>
      <c r="G10" s="23">
        <v>1</v>
      </c>
      <c r="H10" s="8"/>
      <c r="J10" s="218" t="s">
        <v>23</v>
      </c>
      <c r="K10" s="22">
        <v>1</v>
      </c>
      <c r="L10" s="23">
        <v>1</v>
      </c>
      <c r="M10" s="22">
        <v>1</v>
      </c>
      <c r="N10" s="23">
        <v>1</v>
      </c>
      <c r="O10" s="22">
        <v>1</v>
      </c>
      <c r="P10" s="23">
        <v>1</v>
      </c>
      <c r="Q10" s="8"/>
      <c r="R10" s="3"/>
    </row>
    <row r="11" spans="1:26" ht="18">
      <c r="A11" s="7"/>
      <c r="B11" s="22">
        <v>2</v>
      </c>
      <c r="C11" s="23">
        <v>2</v>
      </c>
      <c r="D11" s="22">
        <v>2</v>
      </c>
      <c r="E11" s="23">
        <v>2</v>
      </c>
      <c r="F11" s="22">
        <v>2</v>
      </c>
      <c r="G11" s="23">
        <v>2</v>
      </c>
      <c r="H11" s="8"/>
      <c r="J11" s="7"/>
      <c r="K11" s="22">
        <v>2</v>
      </c>
      <c r="L11" s="23">
        <v>2</v>
      </c>
      <c r="M11" s="22">
        <v>2</v>
      </c>
      <c r="N11" s="23">
        <v>2</v>
      </c>
      <c r="O11" s="22">
        <v>2</v>
      </c>
      <c r="P11" s="23">
        <v>2</v>
      </c>
      <c r="Q11" s="8"/>
      <c r="R11" s="3"/>
    </row>
    <row r="12" spans="1:26" ht="18">
      <c r="A12" s="7"/>
      <c r="B12" s="22">
        <v>3</v>
      </c>
      <c r="C12" s="23">
        <v>3</v>
      </c>
      <c r="D12" s="22">
        <v>3</v>
      </c>
      <c r="E12" s="23">
        <v>3</v>
      </c>
      <c r="F12" s="22">
        <v>3</v>
      </c>
      <c r="G12" s="23">
        <v>3</v>
      </c>
      <c r="H12" s="8"/>
      <c r="J12" s="7"/>
      <c r="K12" s="22">
        <v>3</v>
      </c>
      <c r="L12" s="23">
        <v>3</v>
      </c>
      <c r="M12" s="22">
        <v>3</v>
      </c>
      <c r="N12" s="23">
        <v>3</v>
      </c>
      <c r="O12" s="22">
        <v>3</v>
      </c>
      <c r="P12" s="23">
        <v>3</v>
      </c>
      <c r="Q12" s="8"/>
      <c r="R12" s="3"/>
    </row>
    <row r="13" spans="1:26" ht="18">
      <c r="A13" s="7"/>
      <c r="B13" s="22">
        <v>4</v>
      </c>
      <c r="C13" s="23">
        <v>4</v>
      </c>
      <c r="D13" s="22">
        <v>4</v>
      </c>
      <c r="E13" s="23">
        <v>4</v>
      </c>
      <c r="F13" s="22">
        <v>4</v>
      </c>
      <c r="G13" s="23">
        <v>4</v>
      </c>
      <c r="H13" s="8"/>
      <c r="J13" s="7"/>
      <c r="K13" s="22">
        <v>4</v>
      </c>
      <c r="L13" s="23">
        <v>4</v>
      </c>
      <c r="M13" s="22">
        <v>4</v>
      </c>
      <c r="N13" s="23">
        <v>4</v>
      </c>
      <c r="O13" s="22">
        <v>4</v>
      </c>
      <c r="P13" s="23">
        <v>4</v>
      </c>
      <c r="Q13" s="8"/>
      <c r="R13" s="3"/>
    </row>
    <row r="14" spans="1:26" ht="18">
      <c r="A14" s="7"/>
      <c r="B14" s="22">
        <v>5</v>
      </c>
      <c r="C14" s="23">
        <v>5</v>
      </c>
      <c r="D14" s="22">
        <v>5</v>
      </c>
      <c r="E14" s="23">
        <v>5</v>
      </c>
      <c r="F14" s="22">
        <v>5</v>
      </c>
      <c r="G14" s="23">
        <v>5</v>
      </c>
      <c r="H14" s="8"/>
      <c r="J14" s="7"/>
      <c r="K14" s="22">
        <v>5</v>
      </c>
      <c r="L14" s="23">
        <v>5</v>
      </c>
      <c r="M14" s="22">
        <v>5</v>
      </c>
      <c r="N14" s="23">
        <v>5</v>
      </c>
      <c r="O14" s="22">
        <v>5</v>
      </c>
      <c r="P14" s="23">
        <v>5</v>
      </c>
      <c r="Q14" s="8"/>
      <c r="R14" s="3"/>
    </row>
    <row r="15" spans="1:26" ht="18">
      <c r="A15" s="7"/>
      <c r="B15" s="22">
        <v>6</v>
      </c>
      <c r="C15" s="23">
        <v>6</v>
      </c>
      <c r="D15" s="22">
        <v>6</v>
      </c>
      <c r="E15" s="23">
        <v>6</v>
      </c>
      <c r="F15" s="22">
        <v>6</v>
      </c>
      <c r="G15" s="23">
        <v>6</v>
      </c>
      <c r="H15" s="8"/>
      <c r="J15" s="7"/>
      <c r="K15" s="22">
        <v>6</v>
      </c>
      <c r="L15" s="23">
        <v>6</v>
      </c>
      <c r="M15" s="22">
        <v>6</v>
      </c>
      <c r="N15" s="23">
        <v>6</v>
      </c>
      <c r="O15" s="22">
        <v>6</v>
      </c>
      <c r="P15" s="23">
        <v>6</v>
      </c>
      <c r="Q15" s="8"/>
      <c r="R15" s="3"/>
    </row>
    <row r="16" spans="1:26" ht="18">
      <c r="A16" s="7"/>
      <c r="B16" s="22">
        <v>7</v>
      </c>
      <c r="C16" s="23">
        <v>7</v>
      </c>
      <c r="D16" s="22">
        <v>7</v>
      </c>
      <c r="E16" s="23">
        <v>7</v>
      </c>
      <c r="F16" s="22">
        <v>7</v>
      </c>
      <c r="G16" s="23">
        <v>7</v>
      </c>
      <c r="H16" s="8"/>
      <c r="J16" s="7"/>
      <c r="K16" s="22">
        <v>7</v>
      </c>
      <c r="L16" s="23">
        <v>7</v>
      </c>
      <c r="M16" s="22">
        <v>7</v>
      </c>
      <c r="N16" s="23">
        <v>7</v>
      </c>
      <c r="O16" s="22">
        <v>7</v>
      </c>
      <c r="P16" s="23">
        <v>7</v>
      </c>
      <c r="Q16" s="8"/>
      <c r="R16" s="3"/>
    </row>
    <row r="17" spans="1:18" ht="18">
      <c r="A17" s="7"/>
      <c r="B17" s="22">
        <v>8</v>
      </c>
      <c r="C17" s="23">
        <v>8</v>
      </c>
      <c r="D17" s="22">
        <v>8</v>
      </c>
      <c r="E17" s="23">
        <v>8</v>
      </c>
      <c r="F17" s="22">
        <v>8</v>
      </c>
      <c r="G17" s="23">
        <v>8</v>
      </c>
      <c r="H17" s="8"/>
      <c r="J17" s="7"/>
      <c r="K17" s="22">
        <v>8</v>
      </c>
      <c r="L17" s="23">
        <v>8</v>
      </c>
      <c r="M17" s="22">
        <v>8</v>
      </c>
      <c r="N17" s="23">
        <v>8</v>
      </c>
      <c r="O17" s="22">
        <v>8</v>
      </c>
      <c r="P17" s="23">
        <v>8</v>
      </c>
      <c r="Q17" s="8"/>
      <c r="R17" s="3"/>
    </row>
    <row r="18" spans="1:18" ht="18">
      <c r="A18" s="7"/>
      <c r="B18" s="22">
        <v>9</v>
      </c>
      <c r="C18" s="23">
        <v>9</v>
      </c>
      <c r="D18" s="22">
        <v>9</v>
      </c>
      <c r="E18" s="23">
        <v>9</v>
      </c>
      <c r="F18" s="22">
        <v>9</v>
      </c>
      <c r="G18" s="23">
        <v>9</v>
      </c>
      <c r="H18" s="8"/>
      <c r="J18" s="7"/>
      <c r="K18" s="22">
        <v>9</v>
      </c>
      <c r="L18" s="23">
        <v>9</v>
      </c>
      <c r="M18" s="22">
        <v>9</v>
      </c>
      <c r="N18" s="23">
        <v>9</v>
      </c>
      <c r="O18" s="22">
        <v>9</v>
      </c>
      <c r="P18" s="23">
        <v>9</v>
      </c>
      <c r="Q18" s="8"/>
      <c r="R18" s="3"/>
    </row>
    <row r="19" spans="1:18" ht="18">
      <c r="A19" s="7"/>
      <c r="B19" s="22">
        <v>10</v>
      </c>
      <c r="C19" s="23">
        <v>10</v>
      </c>
      <c r="D19" s="22">
        <v>10</v>
      </c>
      <c r="E19" s="23">
        <v>10</v>
      </c>
      <c r="F19" s="22">
        <v>10</v>
      </c>
      <c r="G19" s="23">
        <v>10</v>
      </c>
      <c r="H19" s="8"/>
      <c r="J19" s="7"/>
      <c r="K19" s="22">
        <v>10</v>
      </c>
      <c r="L19" s="23">
        <v>10</v>
      </c>
      <c r="M19" s="22">
        <v>10</v>
      </c>
      <c r="N19" s="23">
        <v>10</v>
      </c>
      <c r="O19" s="22">
        <v>10</v>
      </c>
      <c r="P19" s="23">
        <v>10</v>
      </c>
      <c r="Q19" s="8"/>
      <c r="R19" s="3"/>
    </row>
    <row r="20" spans="1:18" ht="18">
      <c r="A20" s="9"/>
      <c r="B20" s="22">
        <v>11</v>
      </c>
      <c r="C20" s="23">
        <v>11</v>
      </c>
      <c r="D20" s="22">
        <v>11</v>
      </c>
      <c r="E20" s="23">
        <v>11</v>
      </c>
      <c r="F20" s="22">
        <v>11</v>
      </c>
      <c r="G20" s="23">
        <v>11</v>
      </c>
      <c r="H20" s="8"/>
      <c r="J20" s="9"/>
      <c r="K20" s="22">
        <v>11</v>
      </c>
      <c r="L20" s="23">
        <v>11</v>
      </c>
      <c r="M20" s="22">
        <v>11</v>
      </c>
      <c r="N20" s="23">
        <v>11</v>
      </c>
      <c r="O20" s="22">
        <v>11</v>
      </c>
      <c r="P20" s="23">
        <v>11</v>
      </c>
      <c r="Q20" s="8"/>
      <c r="R20" s="3"/>
    </row>
    <row r="21" spans="1:18" ht="18">
      <c r="A21" s="9"/>
      <c r="B21" s="22">
        <v>12</v>
      </c>
      <c r="C21" s="23">
        <v>12</v>
      </c>
      <c r="D21" s="22">
        <v>12</v>
      </c>
      <c r="E21" s="23">
        <v>12</v>
      </c>
      <c r="F21" s="22">
        <v>12</v>
      </c>
      <c r="G21" s="23">
        <v>12</v>
      </c>
      <c r="H21" s="8"/>
      <c r="J21" s="9"/>
      <c r="K21" s="22">
        <v>12</v>
      </c>
      <c r="L21" s="23">
        <v>12</v>
      </c>
      <c r="M21" s="22">
        <v>12</v>
      </c>
      <c r="N21" s="23">
        <v>12</v>
      </c>
      <c r="O21" s="22">
        <v>12</v>
      </c>
      <c r="P21" s="23">
        <v>12</v>
      </c>
      <c r="Q21" s="8"/>
      <c r="R21" s="3"/>
    </row>
    <row r="22" spans="1:18" ht="18">
      <c r="A22" s="9"/>
      <c r="B22" s="22">
        <v>13</v>
      </c>
      <c r="C22" s="23">
        <v>13</v>
      </c>
      <c r="D22" s="22">
        <v>13</v>
      </c>
      <c r="E22" s="23">
        <v>13</v>
      </c>
      <c r="F22" s="22">
        <v>13</v>
      </c>
      <c r="G22" s="23">
        <v>13</v>
      </c>
      <c r="H22" s="8"/>
      <c r="J22" s="9"/>
      <c r="K22" s="22">
        <v>13</v>
      </c>
      <c r="L22" s="23">
        <v>13</v>
      </c>
      <c r="M22" s="22">
        <v>13</v>
      </c>
      <c r="N22" s="23">
        <v>13</v>
      </c>
      <c r="O22" s="22">
        <v>13</v>
      </c>
      <c r="P22" s="23">
        <v>13</v>
      </c>
      <c r="Q22" s="8"/>
      <c r="R22" s="3"/>
    </row>
    <row r="23" spans="1:18" ht="18">
      <c r="A23" s="9"/>
      <c r="B23" s="22">
        <v>14</v>
      </c>
      <c r="C23" s="23">
        <v>14</v>
      </c>
      <c r="D23" s="22">
        <v>14</v>
      </c>
      <c r="E23" s="23">
        <v>14</v>
      </c>
      <c r="F23" s="22">
        <v>14</v>
      </c>
      <c r="G23" s="23">
        <v>14</v>
      </c>
      <c r="H23" s="8"/>
      <c r="J23" s="9"/>
      <c r="K23" s="22">
        <v>14</v>
      </c>
      <c r="L23" s="23">
        <v>14</v>
      </c>
      <c r="M23" s="22">
        <v>14</v>
      </c>
      <c r="N23" s="23">
        <v>14</v>
      </c>
      <c r="O23" s="22">
        <v>14</v>
      </c>
      <c r="P23" s="23">
        <v>14</v>
      </c>
      <c r="Q23" s="8"/>
      <c r="R23" s="3"/>
    </row>
    <row r="24" spans="1:18" ht="18">
      <c r="A24" s="9"/>
      <c r="B24" s="22">
        <v>15</v>
      </c>
      <c r="C24" s="23">
        <v>15</v>
      </c>
      <c r="D24" s="22">
        <v>15</v>
      </c>
      <c r="E24" s="23">
        <v>15</v>
      </c>
      <c r="F24" s="22">
        <v>15</v>
      </c>
      <c r="G24" s="23">
        <v>15</v>
      </c>
      <c r="H24" s="8"/>
      <c r="J24" s="9"/>
      <c r="K24" s="22">
        <v>15</v>
      </c>
      <c r="L24" s="23">
        <v>15</v>
      </c>
      <c r="M24" s="22">
        <v>15</v>
      </c>
      <c r="N24" s="23">
        <v>15</v>
      </c>
      <c r="O24" s="22">
        <v>15</v>
      </c>
      <c r="P24" s="23">
        <v>15</v>
      </c>
      <c r="Q24" s="8"/>
      <c r="R24" s="3"/>
    </row>
    <row r="25" spans="1:18" ht="18">
      <c r="A25" s="9"/>
      <c r="B25" s="22">
        <v>16</v>
      </c>
      <c r="C25" s="23">
        <v>16</v>
      </c>
      <c r="D25" s="22">
        <v>16</v>
      </c>
      <c r="E25" s="23">
        <v>16</v>
      </c>
      <c r="F25" s="330" t="s">
        <v>19</v>
      </c>
      <c r="G25" s="331"/>
      <c r="H25" s="8"/>
      <c r="J25" s="9"/>
      <c r="K25" s="22">
        <v>16</v>
      </c>
      <c r="L25" s="23">
        <v>16</v>
      </c>
      <c r="M25" s="22">
        <v>16</v>
      </c>
      <c r="N25" s="23">
        <v>16</v>
      </c>
      <c r="O25" s="330" t="s">
        <v>19</v>
      </c>
      <c r="P25" s="331"/>
      <c r="Q25" s="8"/>
      <c r="R25" s="3"/>
    </row>
    <row r="26" spans="1:18" ht="18">
      <c r="A26" s="9"/>
      <c r="B26" s="22">
        <v>17</v>
      </c>
      <c r="C26" s="23">
        <v>17</v>
      </c>
      <c r="D26" s="22">
        <v>17</v>
      </c>
      <c r="E26" s="23">
        <v>17</v>
      </c>
      <c r="F26" s="332"/>
      <c r="G26" s="333"/>
      <c r="H26" s="8"/>
      <c r="J26" s="9"/>
      <c r="K26" s="22">
        <v>17</v>
      </c>
      <c r="L26" s="23">
        <v>17</v>
      </c>
      <c r="M26" s="22">
        <v>17</v>
      </c>
      <c r="N26" s="23">
        <v>17</v>
      </c>
      <c r="O26" s="332"/>
      <c r="P26" s="333"/>
      <c r="Q26" s="8"/>
      <c r="R26" s="3"/>
    </row>
    <row r="27" spans="1:18" ht="18">
      <c r="A27" s="9"/>
      <c r="B27" s="22">
        <v>18</v>
      </c>
      <c r="C27" s="23">
        <v>18</v>
      </c>
      <c r="D27" s="22">
        <v>18</v>
      </c>
      <c r="E27" s="23">
        <v>18</v>
      </c>
      <c r="F27" s="332"/>
      <c r="G27" s="333"/>
      <c r="H27" s="8"/>
      <c r="J27" s="9"/>
      <c r="K27" s="22">
        <v>18</v>
      </c>
      <c r="L27" s="23">
        <v>18</v>
      </c>
      <c r="M27" s="22">
        <v>18</v>
      </c>
      <c r="N27" s="23">
        <v>18</v>
      </c>
      <c r="O27" s="332"/>
      <c r="P27" s="333"/>
      <c r="Q27" s="8"/>
      <c r="R27" s="3"/>
    </row>
    <row r="28" spans="1:18" ht="18">
      <c r="A28" s="9"/>
      <c r="B28" s="22">
        <v>19</v>
      </c>
      <c r="C28" s="23">
        <v>19</v>
      </c>
      <c r="D28" s="22">
        <v>19</v>
      </c>
      <c r="E28" s="23">
        <v>19</v>
      </c>
      <c r="F28" s="332"/>
      <c r="G28" s="333"/>
      <c r="H28" s="8"/>
      <c r="J28" s="9"/>
      <c r="K28" s="22">
        <v>19</v>
      </c>
      <c r="L28" s="23">
        <v>19</v>
      </c>
      <c r="M28" s="22">
        <v>19</v>
      </c>
      <c r="N28" s="23">
        <v>19</v>
      </c>
      <c r="O28" s="332"/>
      <c r="P28" s="333"/>
      <c r="Q28" s="8"/>
      <c r="R28" s="3"/>
    </row>
    <row r="29" spans="1:18" ht="18">
      <c r="A29" s="9"/>
      <c r="B29" s="22">
        <v>20</v>
      </c>
      <c r="C29" s="23">
        <v>20</v>
      </c>
      <c r="D29" s="22">
        <v>20</v>
      </c>
      <c r="E29" s="23">
        <v>20</v>
      </c>
      <c r="F29" s="332"/>
      <c r="G29" s="333"/>
      <c r="H29" s="8"/>
      <c r="J29" s="9"/>
      <c r="K29" s="22">
        <v>20</v>
      </c>
      <c r="L29" s="23">
        <v>20</v>
      </c>
      <c r="M29" s="22">
        <v>20</v>
      </c>
      <c r="N29" s="23">
        <v>20</v>
      </c>
      <c r="O29" s="332"/>
      <c r="P29" s="333"/>
      <c r="Q29" s="8"/>
      <c r="R29" s="3"/>
    </row>
    <row r="30" spans="1:18" ht="18">
      <c r="A30" s="9"/>
      <c r="B30" s="22">
        <v>21</v>
      </c>
      <c r="C30" s="23">
        <v>21</v>
      </c>
      <c r="D30" s="22">
        <v>21</v>
      </c>
      <c r="E30" s="23">
        <v>21</v>
      </c>
      <c r="F30" s="332"/>
      <c r="G30" s="333"/>
      <c r="H30" s="8"/>
      <c r="J30" s="9"/>
      <c r="K30" s="22">
        <v>21</v>
      </c>
      <c r="L30" s="23">
        <v>21</v>
      </c>
      <c r="M30" s="22">
        <v>21</v>
      </c>
      <c r="N30" s="23">
        <v>21</v>
      </c>
      <c r="O30" s="332"/>
      <c r="P30" s="333"/>
      <c r="Q30" s="8"/>
      <c r="R30" s="3"/>
    </row>
    <row r="31" spans="1:18" ht="18">
      <c r="A31" s="9"/>
      <c r="B31" s="22">
        <v>22</v>
      </c>
      <c r="C31" s="23">
        <v>22</v>
      </c>
      <c r="D31" s="22">
        <v>22</v>
      </c>
      <c r="E31" s="23">
        <v>22</v>
      </c>
      <c r="F31" s="332"/>
      <c r="G31" s="333"/>
      <c r="H31" s="8"/>
      <c r="J31" s="9"/>
      <c r="K31" s="22">
        <v>22</v>
      </c>
      <c r="L31" s="23">
        <v>22</v>
      </c>
      <c r="M31" s="22">
        <v>22</v>
      </c>
      <c r="N31" s="23">
        <v>22</v>
      </c>
      <c r="O31" s="332"/>
      <c r="P31" s="333"/>
      <c r="Q31" s="8"/>
      <c r="R31" s="3"/>
    </row>
    <row r="32" spans="1:18" ht="18">
      <c r="A32" s="9"/>
      <c r="B32" s="22">
        <v>23</v>
      </c>
      <c r="C32" s="23">
        <v>23</v>
      </c>
      <c r="D32" s="22">
        <v>23</v>
      </c>
      <c r="E32" s="23">
        <v>23</v>
      </c>
      <c r="F32" s="332"/>
      <c r="G32" s="333"/>
      <c r="H32" s="8"/>
      <c r="J32" s="9"/>
      <c r="K32" s="22">
        <v>23</v>
      </c>
      <c r="L32" s="23">
        <v>23</v>
      </c>
      <c r="M32" s="22">
        <v>23</v>
      </c>
      <c r="N32" s="23">
        <v>23</v>
      </c>
      <c r="O32" s="332"/>
      <c r="P32" s="333"/>
      <c r="Q32" s="8"/>
      <c r="R32" s="3"/>
    </row>
    <row r="33" spans="1:27" ht="18">
      <c r="A33" s="9"/>
      <c r="B33" s="22">
        <v>24</v>
      </c>
      <c r="C33" s="23">
        <v>24</v>
      </c>
      <c r="D33" s="22">
        <v>24</v>
      </c>
      <c r="E33" s="23">
        <v>24</v>
      </c>
      <c r="F33" s="332"/>
      <c r="G33" s="333"/>
      <c r="H33" s="8"/>
      <c r="J33" s="9"/>
      <c r="K33" s="22">
        <v>24</v>
      </c>
      <c r="L33" s="23">
        <v>24</v>
      </c>
      <c r="M33" s="22">
        <v>24</v>
      </c>
      <c r="N33" s="23">
        <v>24</v>
      </c>
      <c r="O33" s="332"/>
      <c r="P33" s="333"/>
      <c r="Q33" s="8"/>
      <c r="R33" s="3"/>
    </row>
    <row r="34" spans="1:27" ht="18.75" thickBot="1">
      <c r="A34" s="9"/>
      <c r="B34" s="24">
        <v>25</v>
      </c>
      <c r="C34" s="25">
        <v>25</v>
      </c>
      <c r="D34" s="24">
        <v>25</v>
      </c>
      <c r="E34" s="25">
        <v>25</v>
      </c>
      <c r="F34" s="334"/>
      <c r="G34" s="335"/>
      <c r="H34" s="14"/>
      <c r="J34" s="9"/>
      <c r="K34" s="24">
        <v>25</v>
      </c>
      <c r="L34" s="25">
        <v>25</v>
      </c>
      <c r="M34" s="24">
        <v>25</v>
      </c>
      <c r="N34" s="25">
        <v>25</v>
      </c>
      <c r="O34" s="334"/>
      <c r="P34" s="335"/>
      <c r="Q34" s="14"/>
      <c r="R34" s="3"/>
      <c r="AA34" s="21"/>
    </row>
    <row r="35" spans="1:27" ht="20.25" customHeight="1" thickTop="1">
      <c r="A35" s="9"/>
      <c r="B35" s="14" t="s">
        <v>19</v>
      </c>
      <c r="C35" s="14" t="s">
        <v>19</v>
      </c>
      <c r="D35" s="14"/>
      <c r="E35" s="14" t="s">
        <v>19</v>
      </c>
      <c r="F35" s="14" t="s">
        <v>19</v>
      </c>
      <c r="G35" s="8"/>
      <c r="H35" s="14"/>
      <c r="J35" s="9"/>
      <c r="K35" s="14" t="s">
        <v>19</v>
      </c>
      <c r="L35" s="14" t="s">
        <v>19</v>
      </c>
      <c r="M35" s="14"/>
      <c r="N35" s="14" t="s">
        <v>19</v>
      </c>
      <c r="O35" s="14" t="s">
        <v>19</v>
      </c>
      <c r="P35" s="8"/>
      <c r="Q35" s="14"/>
      <c r="R35" s="3"/>
      <c r="T35" s="3"/>
    </row>
    <row r="36" spans="1:27" ht="20.25" customHeight="1">
      <c r="A36" s="18" t="s">
        <v>0</v>
      </c>
      <c r="B36" s="19"/>
      <c r="C36" s="18" t="s">
        <v>20</v>
      </c>
      <c r="D36" s="18" t="s">
        <v>21</v>
      </c>
      <c r="E36" s="18" t="s">
        <v>22</v>
      </c>
      <c r="F36" s="18" t="s">
        <v>23</v>
      </c>
      <c r="G36" s="215" t="s">
        <v>307</v>
      </c>
      <c r="H36" s="20"/>
      <c r="J36" s="18" t="s">
        <v>0</v>
      </c>
      <c r="K36" s="19"/>
      <c r="L36" s="18" t="s">
        <v>20</v>
      </c>
      <c r="M36" s="18" t="s">
        <v>21</v>
      </c>
      <c r="N36" s="18" t="s">
        <v>22</v>
      </c>
      <c r="O36" s="18" t="s">
        <v>23</v>
      </c>
      <c r="P36" s="215" t="s">
        <v>307</v>
      </c>
      <c r="Q36" s="20"/>
      <c r="R36" s="3"/>
      <c r="T36" s="3"/>
    </row>
    <row r="37" spans="1:27" s="21" customFormat="1" ht="20.25" customHeight="1">
      <c r="A37" s="205"/>
      <c r="B37" s="206"/>
      <c r="C37" s="12"/>
      <c r="D37" s="12"/>
      <c r="E37" s="13"/>
      <c r="F37" s="13"/>
      <c r="G37" s="2" t="s">
        <v>65</v>
      </c>
      <c r="H37" s="8"/>
      <c r="I37" s="17"/>
      <c r="J37" s="205"/>
      <c r="K37" s="206"/>
      <c r="L37" s="12"/>
      <c r="M37" s="12"/>
      <c r="N37" s="13"/>
      <c r="O37" s="13"/>
      <c r="P37" s="2" t="s">
        <v>65</v>
      </c>
      <c r="Q37" s="8"/>
      <c r="R37" s="17"/>
      <c r="S37"/>
      <c r="T37" s="3"/>
      <c r="U37"/>
      <c r="V37"/>
      <c r="W37"/>
      <c r="X37"/>
      <c r="Y37"/>
      <c r="Z37"/>
      <c r="AA37"/>
    </row>
    <row r="38" spans="1:27" ht="18">
      <c r="A38" s="205"/>
      <c r="B38" s="206"/>
      <c r="C38" s="12"/>
      <c r="D38" s="12"/>
      <c r="E38" s="13"/>
      <c r="F38" s="13"/>
      <c r="G38" s="2" t="s">
        <v>66</v>
      </c>
      <c r="H38" s="8"/>
      <c r="I38" s="8"/>
      <c r="J38" s="205"/>
      <c r="K38" s="206"/>
      <c r="L38" s="12"/>
      <c r="M38" s="12"/>
      <c r="N38" s="13"/>
      <c r="O38" s="13"/>
      <c r="P38" s="2" t="s">
        <v>66</v>
      </c>
      <c r="Q38" s="8"/>
      <c r="R38" s="8"/>
      <c r="T38" s="3"/>
    </row>
    <row r="39" spans="1:27" ht="18">
      <c r="A39" s="8"/>
      <c r="B39" s="10"/>
      <c r="E39" s="11"/>
      <c r="H39" s="8"/>
      <c r="I39" s="8"/>
      <c r="J39" s="8"/>
      <c r="K39" s="10"/>
      <c r="L39" s="3"/>
      <c r="M39" s="3"/>
      <c r="N39" s="11"/>
      <c r="O39" s="3"/>
      <c r="P39" s="3"/>
      <c r="Q39" s="8"/>
      <c r="R39" s="8"/>
    </row>
    <row r="40" spans="1:27">
      <c r="J40" s="3"/>
      <c r="K40" s="3"/>
      <c r="L40" s="3"/>
      <c r="M40" s="3"/>
      <c r="N40" s="3"/>
      <c r="O40" s="3"/>
      <c r="P40" s="3"/>
      <c r="Q40" s="3"/>
      <c r="R40" s="3"/>
    </row>
    <row r="41" spans="1:27">
      <c r="J41" s="3"/>
      <c r="K41" s="3"/>
      <c r="L41" s="3"/>
      <c r="M41" s="3"/>
      <c r="N41" s="3"/>
      <c r="O41" s="3"/>
      <c r="P41" s="3"/>
      <c r="Q41" s="3"/>
      <c r="R41" s="3"/>
    </row>
    <row r="42" spans="1:27">
      <c r="J42" s="3"/>
      <c r="K42" s="3"/>
      <c r="L42" s="3"/>
      <c r="M42" s="3"/>
      <c r="N42" s="3"/>
      <c r="O42" s="3"/>
      <c r="P42" s="3"/>
      <c r="Q42" s="3"/>
      <c r="R42" s="3"/>
    </row>
    <row r="43" spans="1:27">
      <c r="J43" s="3"/>
      <c r="K43" s="3"/>
      <c r="L43" s="3"/>
      <c r="M43" s="3"/>
      <c r="N43" s="3"/>
      <c r="O43" s="3"/>
      <c r="P43" s="3"/>
      <c r="Q43" s="3"/>
      <c r="R43" s="3"/>
    </row>
    <row r="44" spans="1:27">
      <c r="J44" s="3"/>
      <c r="K44" s="3"/>
      <c r="L44" s="3"/>
      <c r="M44" s="3"/>
      <c r="N44" s="3"/>
      <c r="O44" s="3"/>
      <c r="P44" s="3"/>
      <c r="Q44" s="3"/>
      <c r="R44" s="3"/>
    </row>
    <row r="45" spans="1:27">
      <c r="J45" s="3"/>
      <c r="K45" s="3"/>
      <c r="L45" s="3"/>
      <c r="M45" s="3"/>
      <c r="N45" s="3"/>
      <c r="O45" s="3"/>
      <c r="P45" s="3"/>
      <c r="Q45" s="3"/>
      <c r="R45" s="3"/>
    </row>
    <row r="46" spans="1:27">
      <c r="J46" s="3"/>
      <c r="K46" s="3"/>
      <c r="L46" s="3"/>
      <c r="M46" s="3"/>
      <c r="N46" s="3"/>
      <c r="O46" s="3"/>
      <c r="P46" s="3"/>
      <c r="Q46" s="3"/>
      <c r="R46" s="3"/>
    </row>
    <row r="47" spans="1:27">
      <c r="J47" s="3"/>
      <c r="K47" s="3"/>
      <c r="L47" s="3"/>
      <c r="M47" s="3"/>
      <c r="N47" s="3"/>
      <c r="O47" s="3"/>
      <c r="P47" s="3"/>
      <c r="Q47" s="3"/>
      <c r="R47" s="3"/>
    </row>
    <row r="48" spans="1:27" ht="21.75" customHeight="1">
      <c r="J48" s="3"/>
      <c r="K48" s="3"/>
      <c r="L48" s="3"/>
      <c r="M48" s="3"/>
      <c r="N48" s="3"/>
      <c r="O48" s="3"/>
      <c r="P48" s="3"/>
      <c r="Q48" s="3"/>
      <c r="R48" s="3"/>
    </row>
    <row r="49" spans="10:18">
      <c r="J49" s="3"/>
      <c r="K49" s="3"/>
      <c r="L49" s="3"/>
      <c r="M49" s="3"/>
      <c r="N49" s="3"/>
      <c r="O49" s="3"/>
      <c r="P49" s="3"/>
      <c r="Q49" s="3"/>
      <c r="R49" s="3"/>
    </row>
    <row r="50" spans="10:18">
      <c r="J50" s="3"/>
      <c r="K50" s="3"/>
      <c r="L50" s="3"/>
      <c r="M50" s="3"/>
      <c r="N50" s="3"/>
      <c r="O50" s="3"/>
      <c r="P50" s="3"/>
      <c r="Q50" s="3"/>
      <c r="R50" s="3"/>
    </row>
    <row r="51" spans="10:18">
      <c r="J51" s="3"/>
      <c r="K51" s="3"/>
      <c r="L51" s="3"/>
      <c r="M51" s="3"/>
      <c r="N51" s="3"/>
      <c r="O51" s="3"/>
      <c r="P51" s="3"/>
      <c r="Q51" s="3"/>
      <c r="R51" s="3"/>
    </row>
    <row r="52" spans="10:18">
      <c r="J52" s="3"/>
      <c r="K52" s="3"/>
      <c r="L52" s="3"/>
      <c r="M52" s="3"/>
      <c r="N52" s="3"/>
      <c r="O52" s="3"/>
      <c r="P52" s="3"/>
      <c r="Q52" s="3"/>
      <c r="R52" s="3"/>
    </row>
  </sheetData>
  <mergeCells count="4">
    <mergeCell ref="J7:J8"/>
    <mergeCell ref="O25:P34"/>
    <mergeCell ref="A7:A8"/>
    <mergeCell ref="F25:G34"/>
  </mergeCells>
  <pageMargins left="0.7" right="0.7" top="0.75" bottom="0.75" header="0.3" footer="0.3"/>
  <pageSetup paperSize="9" scale="83" orientation="portrait" copies="8" r:id="rId1"/>
  <headerFooter>
    <oddHeader>&amp;LHéraðsmót HSK - Konur
2014-15&amp;CLeikskýrsla
Laugarvatn 18. nóv</oddHead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N1" zoomScale="110" zoomScaleNormal="110" workbookViewId="0">
      <selection activeCell="P2" sqref="P2:T6"/>
    </sheetView>
  </sheetViews>
  <sheetFormatPr defaultRowHeight="15"/>
  <cols>
    <col min="2" max="4" width="16.28515625" customWidth="1"/>
    <col min="5" max="5" width="8.85546875" bestFit="1" customWidth="1"/>
    <col min="6" max="6" width="18.85546875" customWidth="1"/>
    <col min="7" max="8" width="19.42578125" bestFit="1" customWidth="1"/>
    <col min="9" max="9" width="18.140625" bestFit="1" customWidth="1"/>
    <col min="10" max="10" width="11.85546875" customWidth="1"/>
    <col min="11" max="11" width="20.42578125" style="2" customWidth="1"/>
    <col min="12" max="12" width="22" style="2" bestFit="1" customWidth="1"/>
    <col min="13" max="13" width="21.42578125" style="2" bestFit="1" customWidth="1"/>
    <col min="14" max="14" width="15.5703125" style="2" bestFit="1" customWidth="1"/>
    <col min="15" max="15" width="15.5703125" customWidth="1"/>
    <col min="16" max="16" width="11.7109375" style="2" bestFit="1" customWidth="1"/>
    <col min="17" max="17" width="27.28515625" bestFit="1" customWidth="1"/>
    <col min="18" max="18" width="27.85546875" bestFit="1" customWidth="1"/>
    <col min="19" max="19" width="21.42578125" bestFit="1" customWidth="1"/>
    <col min="20" max="20" width="24.7109375" bestFit="1" customWidth="1"/>
  </cols>
  <sheetData>
    <row r="1" spans="1:25">
      <c r="A1" s="169">
        <v>2012</v>
      </c>
      <c r="B1" s="170" t="s">
        <v>56</v>
      </c>
      <c r="C1" s="171"/>
      <c r="D1" s="172"/>
      <c r="E1" s="169" t="s">
        <v>93</v>
      </c>
      <c r="F1" s="170" t="s">
        <v>56</v>
      </c>
      <c r="G1" s="197">
        <v>41232</v>
      </c>
      <c r="H1" s="190"/>
      <c r="I1" s="191"/>
      <c r="J1" s="1" t="s">
        <v>402</v>
      </c>
      <c r="K1"/>
      <c r="L1" s="252">
        <v>41592</v>
      </c>
      <c r="M1" s="3" t="s">
        <v>378</v>
      </c>
      <c r="N1"/>
      <c r="P1"/>
    </row>
    <row r="2" spans="1:25" ht="15.75" thickBot="1">
      <c r="A2" s="173" t="s">
        <v>63</v>
      </c>
      <c r="B2" s="165" t="s">
        <v>57</v>
      </c>
      <c r="C2" s="165"/>
      <c r="D2" s="174"/>
      <c r="E2" s="208" t="s">
        <v>63</v>
      </c>
      <c r="F2" s="210" t="s">
        <v>233</v>
      </c>
      <c r="G2" s="185"/>
      <c r="H2" s="168" t="s">
        <v>305</v>
      </c>
      <c r="I2" s="181"/>
      <c r="J2" s="3" t="s">
        <v>317</v>
      </c>
      <c r="K2" s="2" t="s">
        <v>318</v>
      </c>
      <c r="L2"/>
      <c r="M2"/>
      <c r="N2"/>
      <c r="P2"/>
      <c r="Q2" s="3" t="s">
        <v>411</v>
      </c>
    </row>
    <row r="3" spans="1:25" ht="15.75" thickBot="1">
      <c r="A3" s="173" t="s">
        <v>64</v>
      </c>
      <c r="B3" s="165" t="s">
        <v>58</v>
      </c>
      <c r="C3" s="165"/>
      <c r="D3" s="174"/>
      <c r="E3" s="209" t="s">
        <v>64</v>
      </c>
      <c r="F3" s="211" t="s">
        <v>234</v>
      </c>
      <c r="G3" s="186"/>
      <c r="H3" s="168" t="s">
        <v>306</v>
      </c>
      <c r="I3" s="181"/>
      <c r="J3" s="292" t="s">
        <v>379</v>
      </c>
      <c r="K3"/>
      <c r="L3"/>
      <c r="M3"/>
      <c r="N3"/>
      <c r="P3" s="309" t="s">
        <v>59</v>
      </c>
      <c r="Q3" s="310" t="s">
        <v>60</v>
      </c>
      <c r="R3" s="310" t="s">
        <v>61</v>
      </c>
      <c r="S3" s="310" t="s">
        <v>62</v>
      </c>
      <c r="T3" s="311" t="s">
        <v>400</v>
      </c>
      <c r="U3" s="3">
        <v>1</v>
      </c>
      <c r="V3" s="245" t="s">
        <v>337</v>
      </c>
      <c r="W3" s="248" t="s">
        <v>105</v>
      </c>
      <c r="X3" s="249" t="s">
        <v>106</v>
      </c>
      <c r="Y3" s="249" t="s">
        <v>120</v>
      </c>
    </row>
    <row r="4" spans="1:25" ht="15.75">
      <c r="A4" s="175"/>
      <c r="B4" s="165"/>
      <c r="C4" s="165"/>
      <c r="D4" s="174"/>
      <c r="E4" s="187" t="s">
        <v>59</v>
      </c>
      <c r="F4" s="184" t="s">
        <v>60</v>
      </c>
      <c r="G4" s="184" t="s">
        <v>61</v>
      </c>
      <c r="H4" s="184" t="s">
        <v>62</v>
      </c>
      <c r="I4" s="253" t="s">
        <v>239</v>
      </c>
      <c r="J4" s="246" t="s">
        <v>59</v>
      </c>
      <c r="K4" s="184" t="s">
        <v>60</v>
      </c>
      <c r="L4" s="184" t="s">
        <v>61</v>
      </c>
      <c r="M4" s="184" t="s">
        <v>62</v>
      </c>
      <c r="N4"/>
      <c r="P4" s="306">
        <v>0.76041666666666663</v>
      </c>
      <c r="Q4" s="322" t="s">
        <v>403</v>
      </c>
      <c r="R4" s="322" t="s">
        <v>404</v>
      </c>
      <c r="S4" s="323" t="s">
        <v>405</v>
      </c>
      <c r="T4" s="312"/>
      <c r="U4" s="3">
        <v>2</v>
      </c>
      <c r="V4" s="245" t="s">
        <v>1</v>
      </c>
      <c r="W4" s="249" t="s">
        <v>109</v>
      </c>
      <c r="X4" s="249" t="s">
        <v>118</v>
      </c>
      <c r="Y4" s="249" t="s">
        <v>121</v>
      </c>
    </row>
    <row r="5" spans="1:25" ht="15.75">
      <c r="A5" s="176" t="s">
        <v>59</v>
      </c>
      <c r="B5" s="166" t="s">
        <v>60</v>
      </c>
      <c r="C5" s="166" t="s">
        <v>61</v>
      </c>
      <c r="D5" s="177" t="s">
        <v>62</v>
      </c>
      <c r="E5" s="188">
        <v>0.72916666666666663</v>
      </c>
      <c r="F5" s="207" t="s">
        <v>54</v>
      </c>
      <c r="G5" s="207" t="s">
        <v>55</v>
      </c>
      <c r="H5" s="207" t="s">
        <v>45</v>
      </c>
      <c r="I5" s="254" t="s">
        <v>3</v>
      </c>
      <c r="J5" s="244">
        <v>0.75</v>
      </c>
      <c r="K5" s="207" t="s">
        <v>319</v>
      </c>
      <c r="L5" s="207" t="s">
        <v>320</v>
      </c>
      <c r="M5" s="207" t="s">
        <v>321</v>
      </c>
      <c r="N5"/>
      <c r="P5" s="284" t="s">
        <v>398</v>
      </c>
      <c r="Q5" s="324" t="s">
        <v>371</v>
      </c>
      <c r="R5" s="324" t="s">
        <v>406</v>
      </c>
      <c r="S5" s="325" t="s">
        <v>407</v>
      </c>
      <c r="T5" s="313"/>
      <c r="U5" s="3">
        <v>3</v>
      </c>
      <c r="V5" s="245" t="s">
        <v>4</v>
      </c>
      <c r="W5" s="249" t="s">
        <v>113</v>
      </c>
      <c r="X5" s="249" t="s">
        <v>123</v>
      </c>
      <c r="Y5" s="249" t="s">
        <v>119</v>
      </c>
    </row>
    <row r="6" spans="1:25" ht="15.75">
      <c r="A6" s="178">
        <v>0.75</v>
      </c>
      <c r="B6" s="167" t="s">
        <v>44</v>
      </c>
      <c r="C6" s="167" t="s">
        <v>45</v>
      </c>
      <c r="D6" s="179" t="s">
        <v>46</v>
      </c>
      <c r="E6" s="188">
        <v>0.77083333333333337</v>
      </c>
      <c r="F6" s="207" t="s">
        <v>293</v>
      </c>
      <c r="G6" s="207" t="s">
        <v>302</v>
      </c>
      <c r="H6" s="207" t="s">
        <v>299</v>
      </c>
      <c r="I6" s="254" t="s">
        <v>42</v>
      </c>
      <c r="J6" s="255" t="s">
        <v>333</v>
      </c>
      <c r="K6" s="207" t="s">
        <v>322</v>
      </c>
      <c r="L6" s="207" t="s">
        <v>323</v>
      </c>
      <c r="M6" s="207" t="s">
        <v>324</v>
      </c>
      <c r="N6"/>
      <c r="P6" s="284" t="s">
        <v>399</v>
      </c>
      <c r="Q6" s="326" t="s">
        <v>408</v>
      </c>
      <c r="R6" s="326" t="s">
        <v>370</v>
      </c>
      <c r="S6" s="325" t="s">
        <v>409</v>
      </c>
      <c r="T6" s="313"/>
      <c r="U6" s="3">
        <v>4</v>
      </c>
      <c r="V6" s="245" t="s">
        <v>9</v>
      </c>
      <c r="W6" s="3"/>
      <c r="X6" s="3"/>
      <c r="Y6" s="3"/>
    </row>
    <row r="7" spans="1:25" ht="15.75" thickBot="1">
      <c r="A7" s="178">
        <v>0.78125</v>
      </c>
      <c r="B7" s="167" t="s">
        <v>47</v>
      </c>
      <c r="C7" s="167" t="s">
        <v>48</v>
      </c>
      <c r="D7" s="179" t="s">
        <v>49</v>
      </c>
      <c r="E7" s="188">
        <v>0.8125</v>
      </c>
      <c r="F7" s="207" t="s">
        <v>294</v>
      </c>
      <c r="G7" s="207" t="s">
        <v>49</v>
      </c>
      <c r="H7" s="207" t="s">
        <v>237</v>
      </c>
      <c r="I7" s="254" t="s">
        <v>11</v>
      </c>
      <c r="J7" s="255" t="s">
        <v>334</v>
      </c>
      <c r="K7" s="207" t="s">
        <v>325</v>
      </c>
      <c r="L7" s="207" t="s">
        <v>326</v>
      </c>
      <c r="M7" s="207" t="s">
        <v>327</v>
      </c>
      <c r="N7"/>
      <c r="P7" s="302"/>
      <c r="Q7" s="320"/>
      <c r="R7" s="320"/>
      <c r="S7" s="321"/>
      <c r="T7" s="314"/>
      <c r="U7" s="3">
        <v>5</v>
      </c>
      <c r="V7" s="245" t="s">
        <v>6</v>
      </c>
      <c r="W7" s="250" t="s">
        <v>125</v>
      </c>
      <c r="X7" s="249" t="s">
        <v>110</v>
      </c>
      <c r="Y7" s="249" t="s">
        <v>126</v>
      </c>
    </row>
    <row r="8" spans="1:25" ht="15.75" thickBot="1">
      <c r="A8" s="178">
        <v>0.8125</v>
      </c>
      <c r="B8" s="167" t="s">
        <v>50</v>
      </c>
      <c r="C8" s="167" t="s">
        <v>51</v>
      </c>
      <c r="D8" s="179" t="s">
        <v>52</v>
      </c>
      <c r="E8" s="189">
        <v>0.85416666666666663</v>
      </c>
      <c r="F8" s="207" t="s">
        <v>238</v>
      </c>
      <c r="G8" s="207" t="s">
        <v>297</v>
      </c>
      <c r="H8" s="207" t="s">
        <v>236</v>
      </c>
      <c r="I8" s="254" t="s">
        <v>5</v>
      </c>
      <c r="J8" s="255" t="s">
        <v>335</v>
      </c>
      <c r="K8" s="31" t="s">
        <v>310</v>
      </c>
      <c r="L8" s="207" t="s">
        <v>328</v>
      </c>
      <c r="M8" s="207" t="s">
        <v>329</v>
      </c>
      <c r="N8"/>
      <c r="Q8" s="3" t="s">
        <v>412</v>
      </c>
      <c r="U8" s="3">
        <v>6</v>
      </c>
      <c r="V8" s="245" t="s">
        <v>11</v>
      </c>
      <c r="W8" s="250" t="s">
        <v>127</v>
      </c>
      <c r="X8" s="249" t="s">
        <v>114</v>
      </c>
      <c r="Y8" s="250" t="s">
        <v>117</v>
      </c>
    </row>
    <row r="9" spans="1:25" ht="15.75" thickBot="1">
      <c r="A9" s="178">
        <v>0.84375</v>
      </c>
      <c r="B9" s="167" t="s">
        <v>53</v>
      </c>
      <c r="C9" s="167" t="s">
        <v>54</v>
      </c>
      <c r="D9" s="179" t="s">
        <v>55</v>
      </c>
      <c r="E9" s="180"/>
      <c r="F9" s="163"/>
      <c r="G9" s="163"/>
      <c r="H9" s="163"/>
      <c r="I9" s="163"/>
      <c r="J9" s="255" t="s">
        <v>336</v>
      </c>
      <c r="K9" s="31" t="s">
        <v>330</v>
      </c>
      <c r="L9" s="207" t="s">
        <v>331</v>
      </c>
      <c r="M9" s="207" t="s">
        <v>332</v>
      </c>
      <c r="N9"/>
      <c r="P9" s="309" t="s">
        <v>59</v>
      </c>
      <c r="Q9" s="310" t="s">
        <v>60</v>
      </c>
      <c r="R9" s="310" t="s">
        <v>61</v>
      </c>
      <c r="S9" s="310" t="s">
        <v>62</v>
      </c>
      <c r="T9" s="311" t="s">
        <v>400</v>
      </c>
      <c r="W9" s="250" t="s">
        <v>381</v>
      </c>
      <c r="X9" s="3"/>
      <c r="Y9" s="3"/>
    </row>
    <row r="10" spans="1:25">
      <c r="A10" s="180"/>
      <c r="B10" s="163"/>
      <c r="C10" s="163"/>
      <c r="D10" s="181"/>
      <c r="E10" s="220" t="s">
        <v>93</v>
      </c>
      <c r="F10" s="196" t="s">
        <v>289</v>
      </c>
      <c r="G10" s="221"/>
      <c r="H10" s="221"/>
      <c r="I10" s="222"/>
      <c r="J10" s="291" t="s">
        <v>377</v>
      </c>
      <c r="K10" s="292"/>
      <c r="L10" s="252">
        <v>41708</v>
      </c>
      <c r="M10" s="293" t="s">
        <v>378</v>
      </c>
      <c r="N10"/>
      <c r="P10" s="306"/>
      <c r="Q10" s="315" t="s">
        <v>413</v>
      </c>
      <c r="R10" s="315" t="s">
        <v>414</v>
      </c>
      <c r="S10" s="316" t="s">
        <v>415</v>
      </c>
      <c r="T10" s="312"/>
    </row>
    <row r="11" spans="1:25" s="3" customFormat="1">
      <c r="A11" s="180"/>
      <c r="B11" s="163"/>
      <c r="C11" s="163"/>
      <c r="D11" s="181"/>
      <c r="E11" s="180"/>
      <c r="F11" s="207" t="s">
        <v>295</v>
      </c>
      <c r="G11" s="207" t="s">
        <v>298</v>
      </c>
      <c r="H11" s="207" t="s">
        <v>300</v>
      </c>
      <c r="I11" s="219" t="s">
        <v>4</v>
      </c>
      <c r="J11" s="289" t="s">
        <v>59</v>
      </c>
      <c r="K11" s="184" t="s">
        <v>60</v>
      </c>
      <c r="L11" s="184" t="s">
        <v>61</v>
      </c>
      <c r="M11" s="184" t="s">
        <v>62</v>
      </c>
      <c r="N11"/>
      <c r="O11"/>
      <c r="P11" s="284"/>
      <c r="Q11" s="317" t="s">
        <v>375</v>
      </c>
      <c r="R11" s="317" t="s">
        <v>327</v>
      </c>
      <c r="S11" s="318" t="s">
        <v>416</v>
      </c>
      <c r="T11" s="313"/>
    </row>
    <row r="12" spans="1:25" s="3" customFormat="1">
      <c r="A12" s="180"/>
      <c r="B12" s="163"/>
      <c r="C12" s="163"/>
      <c r="D12" s="181"/>
      <c r="E12" s="180"/>
      <c r="F12" s="207" t="s">
        <v>303</v>
      </c>
      <c r="G12" s="207" t="s">
        <v>292</v>
      </c>
      <c r="H12" s="207" t="s">
        <v>235</v>
      </c>
      <c r="I12" s="219" t="s">
        <v>43</v>
      </c>
      <c r="J12" s="244">
        <v>0.75</v>
      </c>
      <c r="K12" s="290" t="s">
        <v>329</v>
      </c>
      <c r="L12" s="290" t="s">
        <v>325</v>
      </c>
      <c r="M12" s="290" t="s">
        <v>369</v>
      </c>
      <c r="N12"/>
      <c r="O12"/>
      <c r="P12" s="284"/>
      <c r="Q12" s="319" t="s">
        <v>419</v>
      </c>
      <c r="R12" s="319" t="s">
        <v>418</v>
      </c>
      <c r="S12" s="318" t="s">
        <v>417</v>
      </c>
      <c r="T12" s="313"/>
    </row>
    <row r="13" spans="1:25" s="3" customFormat="1" ht="15.75" thickBot="1">
      <c r="A13" s="180"/>
      <c r="B13" s="163"/>
      <c r="C13" s="163"/>
      <c r="D13" s="181"/>
      <c r="E13" s="223"/>
      <c r="F13" s="224" t="s">
        <v>301</v>
      </c>
      <c r="G13" s="224" t="s">
        <v>304</v>
      </c>
      <c r="H13" s="224" t="s">
        <v>296</v>
      </c>
      <c r="I13" s="225" t="s">
        <v>1</v>
      </c>
      <c r="J13" s="255" t="s">
        <v>333</v>
      </c>
      <c r="K13" s="290" t="s">
        <v>370</v>
      </c>
      <c r="L13" s="290" t="s">
        <v>371</v>
      </c>
      <c r="M13" s="290" t="s">
        <v>372</v>
      </c>
      <c r="N13"/>
      <c r="O13"/>
      <c r="P13"/>
    </row>
    <row r="14" spans="1:25" s="3" customFormat="1">
      <c r="A14" s="180"/>
      <c r="B14" s="163"/>
      <c r="C14" s="163"/>
      <c r="D14" s="181"/>
      <c r="J14" s="255" t="s">
        <v>334</v>
      </c>
      <c r="K14" s="290" t="s">
        <v>320</v>
      </c>
      <c r="L14" s="290" t="s">
        <v>373</v>
      </c>
      <c r="M14" s="290" t="s">
        <v>310</v>
      </c>
      <c r="N14"/>
      <c r="O14"/>
      <c r="P14"/>
    </row>
    <row r="15" spans="1:25" s="3" customFormat="1">
      <c r="A15" s="180"/>
      <c r="B15" s="163"/>
      <c r="C15" s="163"/>
      <c r="D15" s="181"/>
      <c r="J15" s="255" t="s">
        <v>335</v>
      </c>
      <c r="K15" s="290" t="s">
        <v>327</v>
      </c>
      <c r="L15" s="290" t="s">
        <v>376</v>
      </c>
      <c r="M15" s="290" t="s">
        <v>319</v>
      </c>
      <c r="N15"/>
      <c r="O15"/>
      <c r="P15"/>
    </row>
    <row r="16" spans="1:25" s="3" customFormat="1">
      <c r="A16" s="180"/>
      <c r="B16" s="163"/>
      <c r="C16" s="163"/>
      <c r="D16" s="181"/>
      <c r="J16" s="255" t="s">
        <v>336</v>
      </c>
      <c r="K16" s="290" t="s">
        <v>374</v>
      </c>
      <c r="L16" s="290" t="s">
        <v>375</v>
      </c>
      <c r="M16" s="290" t="s">
        <v>332</v>
      </c>
      <c r="N16"/>
      <c r="O16"/>
      <c r="P16"/>
      <c r="Q16"/>
    </row>
    <row r="17" spans="1:26" s="3" customFormat="1">
      <c r="A17" s="180"/>
      <c r="B17" s="163"/>
      <c r="C17" s="163"/>
      <c r="D17" s="181"/>
      <c r="J17"/>
      <c r="K17"/>
      <c r="N17"/>
      <c r="O17"/>
      <c r="P17"/>
      <c r="Q17"/>
    </row>
    <row r="18" spans="1:26" ht="15.75" thickBot="1">
      <c r="A18" s="180"/>
      <c r="B18" s="163"/>
      <c r="C18" s="163"/>
      <c r="D18" s="181"/>
      <c r="K18"/>
      <c r="L18"/>
      <c r="M18"/>
      <c r="N18"/>
    </row>
    <row r="19" spans="1:26">
      <c r="A19" s="198">
        <v>2012</v>
      </c>
      <c r="B19" s="199" t="s">
        <v>67</v>
      </c>
      <c r="C19" s="200"/>
      <c r="D19" s="201"/>
      <c r="E19" s="28" t="s">
        <v>93</v>
      </c>
      <c r="F19" s="28" t="s">
        <v>240</v>
      </c>
      <c r="G19" s="112"/>
      <c r="H19" s="112"/>
      <c r="I19" s="112"/>
      <c r="J19" s="28" t="s">
        <v>382</v>
      </c>
      <c r="K19" s="112"/>
      <c r="L19" s="112"/>
      <c r="M19" s="112"/>
      <c r="N19" s="112"/>
      <c r="P19" s="2" t="s">
        <v>380</v>
      </c>
      <c r="Q19" s="3" t="s">
        <v>401</v>
      </c>
      <c r="T19" s="3"/>
      <c r="U19" s="3"/>
      <c r="V19" s="3"/>
      <c r="W19" s="3"/>
      <c r="X19" s="3"/>
      <c r="Y19" s="3"/>
      <c r="Z19" s="3"/>
    </row>
    <row r="20" spans="1:26" ht="15.75" thickBot="1">
      <c r="A20" s="173" t="s">
        <v>68</v>
      </c>
      <c r="B20" s="163" t="s">
        <v>69</v>
      </c>
      <c r="C20" s="163"/>
      <c r="D20" s="181"/>
      <c r="E20" s="212" t="s">
        <v>242</v>
      </c>
      <c r="F20" s="213" t="s">
        <v>243</v>
      </c>
      <c r="G20" s="156"/>
      <c r="H20" s="156"/>
      <c r="I20" s="156"/>
      <c r="J20" s="212" t="s">
        <v>242</v>
      </c>
      <c r="K20" s="265" t="s">
        <v>366</v>
      </c>
      <c r="L20" s="156"/>
      <c r="M20" s="156"/>
      <c r="N20"/>
      <c r="P20"/>
      <c r="Q20" s="3" t="s">
        <v>410</v>
      </c>
      <c r="T20" s="3"/>
      <c r="U20" s="3"/>
      <c r="V20" s="3"/>
      <c r="W20" s="3"/>
      <c r="X20" s="3"/>
      <c r="Y20" s="3"/>
      <c r="Z20" s="3"/>
    </row>
    <row r="21" spans="1:26" ht="15.75" thickBot="1">
      <c r="A21" s="173" t="s">
        <v>64</v>
      </c>
      <c r="B21" s="163" t="s">
        <v>70</v>
      </c>
      <c r="C21" s="163"/>
      <c r="D21" s="181"/>
      <c r="E21" s="226" t="s">
        <v>241</v>
      </c>
      <c r="F21" s="227" t="s">
        <v>244</v>
      </c>
      <c r="G21" s="228"/>
      <c r="H21" s="228"/>
      <c r="I21" s="228"/>
      <c r="J21" s="277" t="s">
        <v>241</v>
      </c>
      <c r="K21" s="278" t="s">
        <v>367</v>
      </c>
      <c r="L21" s="279"/>
      <c r="M21" s="279"/>
      <c r="N21" s="280"/>
      <c r="P21"/>
      <c r="R21" s="249"/>
      <c r="S21" s="249"/>
      <c r="T21" s="1" t="s">
        <v>393</v>
      </c>
      <c r="U21" s="3"/>
      <c r="V21" s="3"/>
      <c r="W21" s="3"/>
      <c r="X21" s="3"/>
      <c r="Y21" s="3"/>
      <c r="Z21" s="3"/>
    </row>
    <row r="22" spans="1:26" ht="15.75" thickBot="1">
      <c r="A22" s="176" t="s">
        <v>59</v>
      </c>
      <c r="B22" s="166" t="s">
        <v>60</v>
      </c>
      <c r="C22" s="166" t="s">
        <v>61</v>
      </c>
      <c r="D22" s="202" t="s">
        <v>62</v>
      </c>
      <c r="E22" s="229" t="s">
        <v>59</v>
      </c>
      <c r="F22" s="184" t="s">
        <v>60</v>
      </c>
      <c r="G22" s="184" t="s">
        <v>61</v>
      </c>
      <c r="H22" s="192" t="s">
        <v>239</v>
      </c>
      <c r="I22" s="163"/>
      <c r="J22" s="271" t="s">
        <v>59</v>
      </c>
      <c r="K22" s="272" t="s">
        <v>60</v>
      </c>
      <c r="L22" s="272" t="s">
        <v>61</v>
      </c>
      <c r="M22" s="272" t="s">
        <v>62</v>
      </c>
      <c r="N22" s="276" t="s">
        <v>239</v>
      </c>
      <c r="P22" s="309" t="s">
        <v>59</v>
      </c>
      <c r="Q22" s="310" t="s">
        <v>60</v>
      </c>
      <c r="R22" s="310" t="s">
        <v>61</v>
      </c>
      <c r="S22" s="310" t="s">
        <v>62</v>
      </c>
      <c r="T22" s="311" t="s">
        <v>400</v>
      </c>
      <c r="U22" s="3"/>
      <c r="V22" s="3"/>
      <c r="W22" s="3"/>
      <c r="X22" s="3"/>
      <c r="Y22" s="3"/>
      <c r="Z22" s="3"/>
    </row>
    <row r="23" spans="1:26">
      <c r="A23" s="178">
        <v>0.75</v>
      </c>
      <c r="B23" s="168" t="s">
        <v>71</v>
      </c>
      <c r="C23" s="168" t="s">
        <v>72</v>
      </c>
      <c r="D23" s="203"/>
      <c r="E23" s="188">
        <v>0.75</v>
      </c>
      <c r="F23" s="193" t="s">
        <v>255</v>
      </c>
      <c r="G23" s="193" t="s">
        <v>245</v>
      </c>
      <c r="H23" s="194" t="s">
        <v>248</v>
      </c>
      <c r="I23" s="163"/>
      <c r="J23" s="188">
        <v>0.77083333333333337</v>
      </c>
      <c r="K23" s="195" t="s">
        <v>354</v>
      </c>
      <c r="L23" s="195" t="s">
        <v>355</v>
      </c>
      <c r="M23" s="161"/>
      <c r="N23" s="283" t="s">
        <v>308</v>
      </c>
      <c r="P23" s="306">
        <v>0.76041666666666663</v>
      </c>
      <c r="Q23" s="307" t="s">
        <v>383</v>
      </c>
      <c r="R23" s="307" t="s">
        <v>384</v>
      </c>
      <c r="S23" s="308" t="s">
        <v>385</v>
      </c>
      <c r="T23" s="312" t="s">
        <v>394</v>
      </c>
    </row>
    <row r="24" spans="1:26">
      <c r="A24" s="178">
        <v>0.78125</v>
      </c>
      <c r="B24" s="168" t="s">
        <v>73</v>
      </c>
      <c r="C24" s="168" t="s">
        <v>74</v>
      </c>
      <c r="D24" s="203"/>
      <c r="E24" s="188">
        <v>0.79166666666666663</v>
      </c>
      <c r="F24" s="193" t="s">
        <v>256</v>
      </c>
      <c r="G24" s="193" t="s">
        <v>250</v>
      </c>
      <c r="H24" s="194" t="s">
        <v>290</v>
      </c>
      <c r="I24" s="163"/>
      <c r="J24" s="284" t="s">
        <v>364</v>
      </c>
      <c r="K24" s="31" t="s">
        <v>356</v>
      </c>
      <c r="L24" s="31" t="s">
        <v>357</v>
      </c>
      <c r="M24" s="31"/>
      <c r="N24" s="283" t="s">
        <v>9</v>
      </c>
      <c r="P24" s="284" t="s">
        <v>398</v>
      </c>
      <c r="Q24" s="298" t="s">
        <v>386</v>
      </c>
      <c r="R24" s="298" t="s">
        <v>352</v>
      </c>
      <c r="S24" s="301" t="s">
        <v>387</v>
      </c>
      <c r="T24" s="313" t="s">
        <v>395</v>
      </c>
    </row>
    <row r="25" spans="1:26" ht="15.75" thickBot="1">
      <c r="A25" s="178">
        <v>0.8125</v>
      </c>
      <c r="B25" s="168" t="s">
        <v>75</v>
      </c>
      <c r="C25" s="168" t="s">
        <v>76</v>
      </c>
      <c r="D25" s="203"/>
      <c r="E25" s="188">
        <v>0.83333333333333337</v>
      </c>
      <c r="F25" s="193" t="s">
        <v>75</v>
      </c>
      <c r="G25" s="193" t="s">
        <v>249</v>
      </c>
      <c r="H25" s="194" t="s">
        <v>291</v>
      </c>
      <c r="I25" s="163"/>
      <c r="J25" s="285" t="s">
        <v>365</v>
      </c>
      <c r="K25" s="40" t="s">
        <v>358</v>
      </c>
      <c r="L25" s="40" t="s">
        <v>359</v>
      </c>
      <c r="M25" s="40"/>
      <c r="N25" s="286" t="s">
        <v>309</v>
      </c>
      <c r="P25" s="284" t="s">
        <v>399</v>
      </c>
      <c r="Q25" s="299" t="s">
        <v>392</v>
      </c>
      <c r="R25" s="300" t="s">
        <v>390</v>
      </c>
      <c r="S25" s="301" t="s">
        <v>389</v>
      </c>
      <c r="T25" s="313" t="s">
        <v>396</v>
      </c>
    </row>
    <row r="26" spans="1:26" ht="15.75" thickBot="1">
      <c r="A26" s="178">
        <v>0.84375</v>
      </c>
      <c r="B26" s="168" t="s">
        <v>77</v>
      </c>
      <c r="C26" s="168" t="s">
        <v>78</v>
      </c>
      <c r="D26" s="203"/>
      <c r="E26" s="188">
        <v>0.875</v>
      </c>
      <c r="F26" s="193" t="s">
        <v>246</v>
      </c>
      <c r="G26" s="193" t="s">
        <v>247</v>
      </c>
      <c r="H26" s="194" t="s">
        <v>251</v>
      </c>
      <c r="I26" s="163"/>
      <c r="J26" s="281" t="s">
        <v>368</v>
      </c>
      <c r="K26" s="282"/>
      <c r="L26" s="282"/>
      <c r="M26" s="282"/>
      <c r="N26" s="282"/>
      <c r="P26" s="302" t="s">
        <v>335</v>
      </c>
      <c r="Q26" s="303" t="s">
        <v>346</v>
      </c>
      <c r="R26" s="304" t="s">
        <v>388</v>
      </c>
      <c r="S26" s="305" t="s">
        <v>391</v>
      </c>
      <c r="T26" s="314" t="s">
        <v>397</v>
      </c>
    </row>
    <row r="27" spans="1:26">
      <c r="A27" s="178">
        <v>0.875</v>
      </c>
      <c r="B27" s="168" t="s">
        <v>79</v>
      </c>
      <c r="C27" s="168" t="s">
        <v>88</v>
      </c>
      <c r="D27" s="203"/>
      <c r="E27" s="229" t="s">
        <v>254</v>
      </c>
      <c r="F27" s="184" t="s">
        <v>60</v>
      </c>
      <c r="G27" s="184" t="s">
        <v>61</v>
      </c>
      <c r="H27" s="161"/>
      <c r="I27" s="266"/>
      <c r="J27" s="269"/>
      <c r="K27" s="31" t="s">
        <v>360</v>
      </c>
      <c r="L27" s="31" t="s">
        <v>361</v>
      </c>
      <c r="M27" s="31"/>
      <c r="N27" s="31" t="s">
        <v>10</v>
      </c>
      <c r="P27"/>
    </row>
    <row r="28" spans="1:26">
      <c r="A28" s="180"/>
      <c r="B28" s="163"/>
      <c r="C28" s="163"/>
      <c r="D28" s="181"/>
      <c r="E28" s="231"/>
      <c r="F28" s="193" t="s">
        <v>253</v>
      </c>
      <c r="G28" s="193" t="s">
        <v>252</v>
      </c>
      <c r="H28" s="163"/>
      <c r="I28" s="254" t="s">
        <v>2</v>
      </c>
      <c r="J28" s="269"/>
      <c r="K28" s="31" t="s">
        <v>362</v>
      </c>
      <c r="L28" s="31" t="s">
        <v>363</v>
      </c>
      <c r="M28" s="31"/>
      <c r="N28" s="207" t="s">
        <v>338</v>
      </c>
      <c r="P28"/>
    </row>
    <row r="29" spans="1:26">
      <c r="A29" s="176" t="s">
        <v>59</v>
      </c>
      <c r="B29" s="166" t="s">
        <v>60</v>
      </c>
      <c r="C29" s="166" t="s">
        <v>61</v>
      </c>
      <c r="D29" s="181"/>
      <c r="E29" s="231"/>
      <c r="F29" s="193" t="s">
        <v>257</v>
      </c>
      <c r="G29" s="161"/>
      <c r="H29" s="31" t="s">
        <v>264</v>
      </c>
      <c r="I29" s="230"/>
      <c r="P29"/>
      <c r="T29" s="163"/>
    </row>
    <row r="30" spans="1:26">
      <c r="A30" s="178">
        <v>0.75</v>
      </c>
      <c r="B30" s="168" t="s">
        <v>82</v>
      </c>
      <c r="C30" s="168" t="s">
        <v>83</v>
      </c>
      <c r="D30" s="181"/>
      <c r="E30" s="231"/>
      <c r="F30" s="193" t="s">
        <v>258</v>
      </c>
      <c r="G30" s="193" t="s">
        <v>259</v>
      </c>
      <c r="H30" s="31" t="s">
        <v>260</v>
      </c>
      <c r="I30" s="230"/>
      <c r="P30"/>
      <c r="T30" s="2"/>
    </row>
    <row r="31" spans="1:26" ht="15.75" thickBot="1">
      <c r="A31" s="178">
        <v>0.78125</v>
      </c>
      <c r="B31" s="168" t="s">
        <v>84</v>
      </c>
      <c r="C31" s="168" t="s">
        <v>80</v>
      </c>
      <c r="D31" s="181"/>
      <c r="E31" s="232"/>
      <c r="F31" s="233" t="s">
        <v>262</v>
      </c>
      <c r="G31" s="233" t="s">
        <v>263</v>
      </c>
      <c r="H31" s="40" t="s">
        <v>261</v>
      </c>
      <c r="I31" s="234"/>
      <c r="P31"/>
      <c r="Q31" s="242"/>
    </row>
    <row r="32" spans="1:26" ht="15.75" thickBot="1">
      <c r="A32" s="178">
        <v>0.8125</v>
      </c>
      <c r="B32" s="168" t="s">
        <v>81</v>
      </c>
      <c r="C32" s="168" t="s">
        <v>85</v>
      </c>
      <c r="D32" s="163"/>
      <c r="E32" s="236" t="s">
        <v>242</v>
      </c>
      <c r="F32" s="237" t="s">
        <v>243</v>
      </c>
      <c r="G32" s="241"/>
      <c r="H32" s="241"/>
      <c r="I32" s="287"/>
      <c r="J32" s="273" t="s">
        <v>242</v>
      </c>
      <c r="K32" s="274" t="s">
        <v>366</v>
      </c>
      <c r="L32" s="275"/>
      <c r="M32" s="275"/>
      <c r="N32" s="288"/>
      <c r="P32"/>
      <c r="Q32" s="242"/>
    </row>
    <row r="33" spans="1:17">
      <c r="A33" s="178">
        <v>0.84375</v>
      </c>
      <c r="B33" s="168" t="s">
        <v>86</v>
      </c>
      <c r="C33" s="168" t="s">
        <v>87</v>
      </c>
      <c r="D33" s="163"/>
      <c r="E33" s="229" t="s">
        <v>59</v>
      </c>
      <c r="F33" s="204" t="s">
        <v>60</v>
      </c>
      <c r="G33" s="204" t="s">
        <v>61</v>
      </c>
      <c r="H33" s="204" t="s">
        <v>62</v>
      </c>
      <c r="I33" s="238" t="s">
        <v>239</v>
      </c>
      <c r="J33" s="271" t="s">
        <v>59</v>
      </c>
      <c r="K33" s="272" t="s">
        <v>60</v>
      </c>
      <c r="L33" s="272" t="s">
        <v>61</v>
      </c>
      <c r="M33" s="272" t="s">
        <v>62</v>
      </c>
      <c r="N33" s="276" t="s">
        <v>239</v>
      </c>
      <c r="P33"/>
      <c r="Q33" s="242"/>
    </row>
    <row r="34" spans="1:17" ht="15.75" thickBot="1">
      <c r="A34" s="182">
        <v>0.875</v>
      </c>
      <c r="B34" s="183" t="s">
        <v>89</v>
      </c>
      <c r="C34" s="183" t="s">
        <v>90</v>
      </c>
      <c r="D34" s="235"/>
      <c r="E34" s="239">
        <v>0.72916666666666663</v>
      </c>
      <c r="F34" s="195" t="s">
        <v>275</v>
      </c>
      <c r="G34" s="195" t="s">
        <v>274</v>
      </c>
      <c r="H34" s="195" t="s">
        <v>267</v>
      </c>
      <c r="I34" s="254" t="s">
        <v>276</v>
      </c>
      <c r="J34" s="244">
        <v>0.77083333333333337</v>
      </c>
      <c r="K34" s="31" t="s">
        <v>339</v>
      </c>
      <c r="L34" s="31" t="s">
        <v>340</v>
      </c>
      <c r="M34" s="207" t="s">
        <v>341</v>
      </c>
      <c r="N34" s="3"/>
      <c r="P34"/>
      <c r="Q34" s="242"/>
    </row>
    <row r="35" spans="1:17">
      <c r="E35" s="239">
        <v>0.77083333333333337</v>
      </c>
      <c r="F35" s="195" t="s">
        <v>278</v>
      </c>
      <c r="G35" s="195" t="s">
        <v>279</v>
      </c>
      <c r="H35" s="195" t="s">
        <v>280</v>
      </c>
      <c r="I35" s="254" t="s">
        <v>42</v>
      </c>
      <c r="J35" s="267" t="s">
        <v>364</v>
      </c>
      <c r="K35" s="31" t="s">
        <v>342</v>
      </c>
      <c r="L35" s="31" t="s">
        <v>343</v>
      </c>
      <c r="M35" s="31" t="s">
        <v>344</v>
      </c>
      <c r="N35" s="3"/>
      <c r="P35"/>
    </row>
    <row r="36" spans="1:17" ht="15" customHeight="1">
      <c r="E36" s="239">
        <v>0.8125</v>
      </c>
      <c r="F36" s="195" t="s">
        <v>285</v>
      </c>
      <c r="G36" s="195" t="s">
        <v>84</v>
      </c>
      <c r="H36" s="195" t="s">
        <v>71</v>
      </c>
      <c r="I36" s="254" t="s">
        <v>43</v>
      </c>
      <c r="J36" s="267" t="s">
        <v>365</v>
      </c>
      <c r="K36" s="31" t="s">
        <v>345</v>
      </c>
      <c r="L36" s="31" t="s">
        <v>346</v>
      </c>
      <c r="M36" s="31" t="s">
        <v>347</v>
      </c>
      <c r="N36" s="3"/>
      <c r="P36"/>
    </row>
    <row r="37" spans="1:17">
      <c r="E37" s="239">
        <v>0.85416666666666663</v>
      </c>
      <c r="F37" s="195" t="s">
        <v>281</v>
      </c>
      <c r="G37" s="195" t="s">
        <v>273</v>
      </c>
      <c r="H37" s="195" t="s">
        <v>270</v>
      </c>
      <c r="I37" s="254" t="s">
        <v>268</v>
      </c>
      <c r="J37" s="268" t="s">
        <v>368</v>
      </c>
      <c r="K37" s="31"/>
      <c r="L37" s="31"/>
      <c r="M37" s="31"/>
      <c r="N37"/>
      <c r="P37"/>
    </row>
    <row r="38" spans="1:17">
      <c r="E38" s="229" t="s">
        <v>254</v>
      </c>
      <c r="F38" s="161"/>
      <c r="G38" s="161"/>
      <c r="H38" s="161"/>
      <c r="I38" s="270"/>
      <c r="J38" s="269"/>
      <c r="K38" s="31" t="s">
        <v>348</v>
      </c>
      <c r="L38" s="31" t="s">
        <v>349</v>
      </c>
      <c r="M38" s="31" t="s">
        <v>350</v>
      </c>
      <c r="N38"/>
      <c r="P38"/>
    </row>
    <row r="39" spans="1:17">
      <c r="E39" s="231"/>
      <c r="F39" s="195" t="s">
        <v>269</v>
      </c>
      <c r="G39" s="195" t="s">
        <v>277</v>
      </c>
      <c r="H39" s="195" t="s">
        <v>282</v>
      </c>
      <c r="I39" s="254" t="s">
        <v>271</v>
      </c>
      <c r="J39" s="269"/>
      <c r="K39" s="31" t="s">
        <v>351</v>
      </c>
      <c r="L39" s="31" t="s">
        <v>352</v>
      </c>
      <c r="M39" s="31" t="s">
        <v>353</v>
      </c>
      <c r="N39" s="3"/>
      <c r="P39"/>
    </row>
    <row r="40" spans="1:17">
      <c r="E40" s="231"/>
      <c r="F40" s="195" t="s">
        <v>283</v>
      </c>
      <c r="G40" s="195" t="s">
        <v>284</v>
      </c>
      <c r="H40" s="195" t="s">
        <v>272</v>
      </c>
      <c r="I40" s="219" t="s">
        <v>265</v>
      </c>
      <c r="N40" s="242"/>
      <c r="P40"/>
    </row>
    <row r="41" spans="1:17" ht="15.75" thickBot="1">
      <c r="E41" s="232"/>
      <c r="F41" s="240" t="s">
        <v>286</v>
      </c>
      <c r="G41" s="240" t="s">
        <v>287</v>
      </c>
      <c r="H41" s="240" t="s">
        <v>288</v>
      </c>
      <c r="I41" s="225" t="s">
        <v>266</v>
      </c>
      <c r="N41" s="242"/>
      <c r="P41"/>
    </row>
    <row r="42" spans="1:17">
      <c r="P42"/>
    </row>
    <row r="43" spans="1:17">
      <c r="P43"/>
    </row>
    <row r="44" spans="1:17">
      <c r="N44" s="242"/>
    </row>
  </sheetData>
  <sortState ref="P5:R10">
    <sortCondition ref="R5:R10"/>
  </sortState>
  <printOptions horizontalCentered="1"/>
  <pageMargins left="0.70866141732283472" right="0.70866141732283472" top="2.1259842519685042" bottom="0.74803149606299213" header="0.31496062992125984" footer="0.31496062992125984"/>
  <pageSetup paperSize="9" scale="1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D1" workbookViewId="0">
      <selection activeCell="AH1" sqref="AH1"/>
    </sheetView>
  </sheetViews>
  <sheetFormatPr defaultRowHeight="15"/>
  <cols>
    <col min="1" max="1" width="13.7109375" customWidth="1"/>
    <col min="2" max="13" width="7" customWidth="1"/>
    <col min="14" max="14" width="6.85546875" customWidth="1"/>
    <col min="16" max="16" width="7.5703125" customWidth="1"/>
    <col min="17" max="17" width="11.42578125" customWidth="1"/>
    <col min="19" max="19" width="18.28515625" bestFit="1" customWidth="1"/>
    <col min="20" max="27" width="5.7109375" customWidth="1"/>
    <col min="33" max="33" width="9.140625" style="3"/>
    <col min="34" max="34" width="16.85546875" bestFit="1" customWidth="1"/>
    <col min="35" max="42" width="5.42578125" customWidth="1"/>
  </cols>
  <sheetData>
    <row r="1" spans="1:46" ht="103.5" customHeight="1" thickBot="1">
      <c r="A1" s="81" t="s">
        <v>424</v>
      </c>
      <c r="B1" s="339" t="str">
        <f>A2</f>
        <v>UMFL</v>
      </c>
      <c r="C1" s="340"/>
      <c r="D1" s="339" t="str">
        <f>A6</f>
        <v>Dímon</v>
      </c>
      <c r="E1" s="340"/>
      <c r="F1" s="339" t="str">
        <f>A10</f>
        <v>Hrunamenn</v>
      </c>
      <c r="G1" s="340"/>
      <c r="H1" s="339" t="str">
        <f>A14</f>
        <v>Hamar 1</v>
      </c>
      <c r="I1" s="340"/>
      <c r="J1" s="339" t="str">
        <f>A18</f>
        <v>Hamar 2</v>
      </c>
      <c r="K1" s="340"/>
      <c r="L1" s="341" t="str">
        <f>A22</f>
        <v>Samhygð</v>
      </c>
      <c r="M1" s="342"/>
      <c r="N1" s="45" t="s">
        <v>28</v>
      </c>
      <c r="O1" s="46"/>
      <c r="P1" s="1" t="s">
        <v>35</v>
      </c>
      <c r="Q1" s="30"/>
      <c r="S1" s="81" t="s">
        <v>425</v>
      </c>
      <c r="T1" s="343" t="str">
        <f>S2</f>
        <v>Dímon-Hekla 1</v>
      </c>
      <c r="U1" s="344"/>
      <c r="V1" s="343" t="str">
        <f>S6</f>
        <v>Dímon-Hekla 2</v>
      </c>
      <c r="W1" s="344"/>
      <c r="X1" s="339" t="str">
        <f>S10</f>
        <v>Hamar 1</v>
      </c>
      <c r="Y1" s="340"/>
      <c r="Z1" s="339" t="str">
        <f>S14</f>
        <v>UMFL 1</v>
      </c>
      <c r="AA1" s="340"/>
      <c r="AB1" s="45" t="s">
        <v>28</v>
      </c>
      <c r="AC1" s="46"/>
      <c r="AD1" s="1" t="s">
        <v>35</v>
      </c>
      <c r="AE1" s="30"/>
      <c r="AH1" s="81" t="s">
        <v>426</v>
      </c>
      <c r="AI1" s="339" t="str">
        <f>AH2</f>
        <v>Hamar 2</v>
      </c>
      <c r="AJ1" s="340"/>
      <c r="AK1" s="339" t="str">
        <f>AH6</f>
        <v>Hrunakonur 1</v>
      </c>
      <c r="AL1" s="340"/>
      <c r="AM1" s="339" t="str">
        <f>AH10</f>
        <v>Hrunakonur 2</v>
      </c>
      <c r="AN1" s="340"/>
      <c r="AO1" s="339" t="str">
        <f>AH14</f>
        <v>UMFL 2</v>
      </c>
      <c r="AP1" s="340"/>
      <c r="AQ1" s="327" t="s">
        <v>28</v>
      </c>
      <c r="AR1" s="46"/>
      <c r="AS1" s="1" t="s">
        <v>35</v>
      </c>
      <c r="AT1" s="30"/>
    </row>
    <row r="2" spans="1:46" ht="15.75">
      <c r="A2" s="336" t="s">
        <v>337</v>
      </c>
      <c r="B2" s="110"/>
      <c r="C2" s="96" t="s">
        <v>24</v>
      </c>
      <c r="D2" s="47">
        <v>2</v>
      </c>
      <c r="E2" s="48">
        <v>0</v>
      </c>
      <c r="F2" s="47">
        <v>0</v>
      </c>
      <c r="G2" s="48">
        <v>2</v>
      </c>
      <c r="H2" s="51"/>
      <c r="I2" s="87"/>
      <c r="J2" s="51">
        <v>2</v>
      </c>
      <c r="K2" s="87">
        <v>0</v>
      </c>
      <c r="L2" s="47"/>
      <c r="M2" s="49"/>
      <c r="N2" s="36">
        <f>SUM(B2,D2,F2,H2,J2,L2)</f>
        <v>4</v>
      </c>
      <c r="O2" s="83" t="s">
        <v>29</v>
      </c>
      <c r="P2" s="1">
        <f>SUM(IF(AND(B2=2,(C2=0)),3,B2),IF(AND(D2=2,E2=0),3,D2),IF(AND(F2=2,G2=0),3,F2),IF(AND(H2=2,I2=0),3,H2),IF(AND(J2=2,K2=0),3,J2),IF(AND(L2=2,M2=0),3,L2))</f>
        <v>6</v>
      </c>
      <c r="Q2" s="38"/>
      <c r="S2" s="336" t="s">
        <v>311</v>
      </c>
      <c r="T2" s="74"/>
      <c r="U2" s="58" t="s">
        <v>24</v>
      </c>
      <c r="V2" s="47">
        <v>2</v>
      </c>
      <c r="W2" s="48">
        <v>0</v>
      </c>
      <c r="X2" s="47">
        <v>1</v>
      </c>
      <c r="Y2" s="48">
        <v>2</v>
      </c>
      <c r="Z2" s="51">
        <v>0</v>
      </c>
      <c r="AA2" s="52">
        <v>2</v>
      </c>
      <c r="AB2" s="36">
        <f>SUM(T2,V2,X2,Z2)</f>
        <v>3</v>
      </c>
      <c r="AC2" s="50" t="s">
        <v>29</v>
      </c>
      <c r="AD2" s="1">
        <f>SUM(IF(AND(T2=2,U2=0),3,T2),IF(AND(V2=2,W2=0),3,V2),IF(AND(X2=2,Y2=0),3,X2),IF(AND(Z2=2,AA2=0),3,Z2))</f>
        <v>4</v>
      </c>
      <c r="AE2" s="38"/>
      <c r="AH2" s="336" t="s">
        <v>9</v>
      </c>
      <c r="AI2" s="74"/>
      <c r="AJ2" s="58" t="s">
        <v>24</v>
      </c>
      <c r="AK2" s="47">
        <v>0</v>
      </c>
      <c r="AL2" s="48">
        <v>2</v>
      </c>
      <c r="AM2" s="47">
        <v>2</v>
      </c>
      <c r="AN2" s="48">
        <v>0</v>
      </c>
      <c r="AO2" s="51">
        <v>2</v>
      </c>
      <c r="AP2" s="52">
        <v>0</v>
      </c>
      <c r="AQ2" s="36">
        <f>SUM(AI2,AK2,AM2,AO2)</f>
        <v>4</v>
      </c>
      <c r="AR2" s="50" t="s">
        <v>29</v>
      </c>
      <c r="AS2" s="1">
        <f>SUM(IF(AND(AI2=2,AJ2=0),3,AI2),IF(AND(AK2=2,AL2=0),3,AK2),IF(AND(AM2=2,AN2=0),3,AM2),IF(AND(AO2=2,AP2=0),3,AO2))</f>
        <v>6</v>
      </c>
      <c r="AT2" s="38"/>
    </row>
    <row r="3" spans="1:46" ht="15.75">
      <c r="A3" s="337"/>
      <c r="B3" s="97"/>
      <c r="C3" s="60" t="s">
        <v>25</v>
      </c>
      <c r="D3" s="66">
        <v>25</v>
      </c>
      <c r="E3" s="66">
        <v>0</v>
      </c>
      <c r="F3" s="66">
        <v>8</v>
      </c>
      <c r="G3" s="66">
        <v>25</v>
      </c>
      <c r="H3" s="66"/>
      <c r="I3" s="66"/>
      <c r="J3" s="66">
        <v>25</v>
      </c>
      <c r="K3" s="66">
        <v>11</v>
      </c>
      <c r="L3" s="66"/>
      <c r="M3" s="67"/>
      <c r="N3" s="35">
        <f>SUM(C2,E2,G2,I2,K2,M2)</f>
        <v>2</v>
      </c>
      <c r="O3" s="84" t="s">
        <v>30</v>
      </c>
      <c r="P3" s="29"/>
      <c r="Q3" s="39"/>
      <c r="S3" s="337"/>
      <c r="T3" s="75"/>
      <c r="U3" s="60" t="s">
        <v>25</v>
      </c>
      <c r="V3" s="66">
        <v>25</v>
      </c>
      <c r="W3" s="66">
        <v>14</v>
      </c>
      <c r="X3" s="66">
        <v>19</v>
      </c>
      <c r="Y3" s="66">
        <v>25</v>
      </c>
      <c r="Z3" s="66">
        <v>20</v>
      </c>
      <c r="AA3" s="67">
        <v>25</v>
      </c>
      <c r="AB3" s="35">
        <f>SUM(U2,W2,Y2,AA2)</f>
        <v>4</v>
      </c>
      <c r="AC3" s="31" t="s">
        <v>30</v>
      </c>
      <c r="AD3" s="29"/>
      <c r="AE3" s="39"/>
      <c r="AH3" s="337"/>
      <c r="AI3" s="75"/>
      <c r="AJ3" s="60" t="s">
        <v>25</v>
      </c>
      <c r="AK3" s="66">
        <v>21</v>
      </c>
      <c r="AL3" s="66">
        <v>25</v>
      </c>
      <c r="AM3" s="66">
        <v>25</v>
      </c>
      <c r="AN3" s="66">
        <v>19</v>
      </c>
      <c r="AO3" s="66">
        <v>25</v>
      </c>
      <c r="AP3" s="67">
        <v>20</v>
      </c>
      <c r="AQ3" s="35">
        <f>SUM(AJ2,AL2,AN2,AP2)</f>
        <v>2</v>
      </c>
      <c r="AR3" s="31" t="s">
        <v>30</v>
      </c>
      <c r="AS3" s="29"/>
      <c r="AT3" s="39"/>
    </row>
    <row r="4" spans="1:46" ht="15.75">
      <c r="A4" s="337"/>
      <c r="B4" s="75"/>
      <c r="C4" s="60" t="s">
        <v>26</v>
      </c>
      <c r="D4" s="66">
        <v>25</v>
      </c>
      <c r="E4" s="66">
        <v>0</v>
      </c>
      <c r="F4" s="66">
        <v>15</v>
      </c>
      <c r="G4" s="66">
        <v>25</v>
      </c>
      <c r="H4" s="66"/>
      <c r="I4" s="66"/>
      <c r="J4" s="66">
        <v>25</v>
      </c>
      <c r="K4" s="66">
        <v>21</v>
      </c>
      <c r="L4" s="66"/>
      <c r="M4" s="67"/>
      <c r="N4" s="34">
        <f>SUM(B3:B5,D3:D5,F3:F5,H3:H5,J3:J5,L3:L5)</f>
        <v>123</v>
      </c>
      <c r="O4" s="84" t="s">
        <v>31</v>
      </c>
      <c r="P4" s="32">
        <f>N2/N3</f>
        <v>2</v>
      </c>
      <c r="Q4" s="39" t="s">
        <v>33</v>
      </c>
      <c r="S4" s="337"/>
      <c r="T4" s="75"/>
      <c r="U4" s="60" t="s">
        <v>26</v>
      </c>
      <c r="V4" s="66">
        <v>25</v>
      </c>
      <c r="W4" s="66">
        <v>12</v>
      </c>
      <c r="X4" s="66">
        <v>25</v>
      </c>
      <c r="Y4" s="66">
        <v>22</v>
      </c>
      <c r="Z4" s="66">
        <v>17</v>
      </c>
      <c r="AA4" s="67">
        <v>25</v>
      </c>
      <c r="AB4" s="34">
        <f>SUM(T3:T5,V3:V5,X3:X5,Z3:Z5)</f>
        <v>144</v>
      </c>
      <c r="AC4" s="31" t="s">
        <v>31</v>
      </c>
      <c r="AD4" s="32">
        <f>AB2/AB3</f>
        <v>0.75</v>
      </c>
      <c r="AE4" s="39" t="s">
        <v>33</v>
      </c>
      <c r="AH4" s="337"/>
      <c r="AI4" s="75"/>
      <c r="AJ4" s="60" t="s">
        <v>26</v>
      </c>
      <c r="AK4" s="66">
        <v>20</v>
      </c>
      <c r="AL4" s="66">
        <v>25</v>
      </c>
      <c r="AM4" s="66">
        <v>25</v>
      </c>
      <c r="AN4" s="66">
        <v>14</v>
      </c>
      <c r="AO4" s="66">
        <v>25</v>
      </c>
      <c r="AP4" s="67">
        <v>15</v>
      </c>
      <c r="AQ4" s="34">
        <f>SUM(AI3:AI5,AK3:AK5,AM3:AM5,AO3:AO5)</f>
        <v>141</v>
      </c>
      <c r="AR4" s="31" t="s">
        <v>31</v>
      </c>
      <c r="AS4" s="32">
        <f>AQ2/AQ3</f>
        <v>2</v>
      </c>
      <c r="AT4" s="39" t="s">
        <v>33</v>
      </c>
    </row>
    <row r="5" spans="1:46" ht="16.5" thickBot="1">
      <c r="A5" s="338"/>
      <c r="B5" s="76"/>
      <c r="C5" s="62" t="s">
        <v>27</v>
      </c>
      <c r="D5" s="68"/>
      <c r="E5" s="68"/>
      <c r="F5" s="68"/>
      <c r="G5" s="68"/>
      <c r="H5" s="68"/>
      <c r="I5" s="68"/>
      <c r="J5" s="68"/>
      <c r="K5" s="68"/>
      <c r="L5" s="68"/>
      <c r="M5" s="69"/>
      <c r="N5" s="42">
        <f>SUM(C3:C5,E3:E5,G3:G5,I3:I5,K3:K5,M3:M5)</f>
        <v>82</v>
      </c>
      <c r="O5" s="85" t="s">
        <v>32</v>
      </c>
      <c r="P5" s="53">
        <f>N4/N5</f>
        <v>1.5</v>
      </c>
      <c r="Q5" s="44" t="s">
        <v>34</v>
      </c>
      <c r="S5" s="338"/>
      <c r="T5" s="76"/>
      <c r="U5" s="62" t="s">
        <v>27</v>
      </c>
      <c r="V5" s="68"/>
      <c r="W5" s="68"/>
      <c r="X5" s="68">
        <v>13</v>
      </c>
      <c r="Y5" s="68">
        <v>15</v>
      </c>
      <c r="Z5" s="68"/>
      <c r="AA5" s="69"/>
      <c r="AB5" s="42">
        <f>SUM(U3:U5,W3:W5,Y3:Y5,AA3:AA5)</f>
        <v>138</v>
      </c>
      <c r="AC5" s="43" t="s">
        <v>32</v>
      </c>
      <c r="AD5" s="53">
        <f>AB4/AB5</f>
        <v>1.0434782608695652</v>
      </c>
      <c r="AE5" s="44" t="s">
        <v>34</v>
      </c>
      <c r="AH5" s="338"/>
      <c r="AI5" s="76"/>
      <c r="AJ5" s="62" t="s">
        <v>27</v>
      </c>
      <c r="AK5" s="68"/>
      <c r="AL5" s="68"/>
      <c r="AM5" s="68"/>
      <c r="AN5" s="68"/>
      <c r="AO5" s="68"/>
      <c r="AP5" s="69"/>
      <c r="AQ5" s="42">
        <f>SUM(AJ3:AJ5,AL3:AL5,AN3:AN5,AP3:AP5)</f>
        <v>118</v>
      </c>
      <c r="AR5" s="43" t="s">
        <v>32</v>
      </c>
      <c r="AS5" s="53">
        <f>AQ4/AQ5</f>
        <v>1.1949152542372881</v>
      </c>
      <c r="AT5" s="44" t="s">
        <v>34</v>
      </c>
    </row>
    <row r="6" spans="1:46" ht="15.75">
      <c r="A6" s="336" t="s">
        <v>1</v>
      </c>
      <c r="B6" s="54">
        <f>E2</f>
        <v>0</v>
      </c>
      <c r="C6" s="48">
        <f>D2</f>
        <v>2</v>
      </c>
      <c r="D6" s="57"/>
      <c r="E6" s="58" t="s">
        <v>24</v>
      </c>
      <c r="F6" s="47"/>
      <c r="G6" s="48"/>
      <c r="H6" s="47">
        <v>0</v>
      </c>
      <c r="I6" s="48">
        <v>2</v>
      </c>
      <c r="J6" s="47"/>
      <c r="K6" s="48"/>
      <c r="L6" s="47">
        <v>0</v>
      </c>
      <c r="M6" s="49">
        <v>2</v>
      </c>
      <c r="N6" s="36">
        <f>SUM(B6,D6,F6,H6,J6,L6)</f>
        <v>0</v>
      </c>
      <c r="O6" s="83" t="s">
        <v>29</v>
      </c>
      <c r="P6" s="1">
        <f>SUM(IF(AND(B6=2,(C6=0)),3,B6),IF(AND(D6=2,E6=0),3,D6),IF(AND(F6=2,G6=0),3,F6),IF(AND(H6=2,I6=0),3,H6),IF(AND(J6=2,K6=0),3,J6),IF(AND(L6=2,M6=0),3,L6))</f>
        <v>0</v>
      </c>
      <c r="Q6" s="38"/>
      <c r="S6" s="336" t="s">
        <v>338</v>
      </c>
      <c r="T6" s="54">
        <f>W2</f>
        <v>0</v>
      </c>
      <c r="U6" s="48">
        <f>V2</f>
        <v>2</v>
      </c>
      <c r="V6" s="57"/>
      <c r="W6" s="58" t="s">
        <v>24</v>
      </c>
      <c r="X6" s="47">
        <v>0</v>
      </c>
      <c r="Y6" s="48">
        <v>2</v>
      </c>
      <c r="Z6" s="47">
        <v>0</v>
      </c>
      <c r="AA6" s="49">
        <v>2</v>
      </c>
      <c r="AB6" s="36">
        <f>SUM(T6,V6,X6,Z6)</f>
        <v>0</v>
      </c>
      <c r="AC6" s="50" t="s">
        <v>29</v>
      </c>
      <c r="AD6" s="1">
        <f>SUM(IF(AND(T6=2,U6=0),3,T6),IF(AND(V6=2,W6=0),3,V6),IF(AND(X6=2,Y6=0),3,X6),IF(AND(Z6=2,AA6=0),3,Z6))</f>
        <v>0</v>
      </c>
      <c r="AE6" s="38"/>
      <c r="AH6" s="336" t="s">
        <v>13</v>
      </c>
      <c r="AI6" s="54">
        <f>AL2</f>
        <v>2</v>
      </c>
      <c r="AJ6" s="48">
        <f>AK2</f>
        <v>0</v>
      </c>
      <c r="AK6" s="57"/>
      <c r="AL6" s="58" t="s">
        <v>24</v>
      </c>
      <c r="AM6" s="47">
        <v>2</v>
      </c>
      <c r="AN6" s="48">
        <v>0</v>
      </c>
      <c r="AO6" s="47">
        <v>2</v>
      </c>
      <c r="AP6" s="49">
        <v>0</v>
      </c>
      <c r="AQ6" s="36">
        <f>SUM(AI6,AK6,AM6,AO6)</f>
        <v>6</v>
      </c>
      <c r="AR6" s="50" t="s">
        <v>29</v>
      </c>
      <c r="AS6" s="1">
        <f>SUM(IF(AND(AI6=2,AJ6=0),3,AI6),IF(AND(AK6=2,AL6=0),3,AK6),IF(AND(AM6=2,AN6=0),3,AM6),IF(AND(AO6=2,AP6=0),3,AO6))</f>
        <v>9</v>
      </c>
      <c r="AT6" s="38"/>
    </row>
    <row r="7" spans="1:46" ht="15.75">
      <c r="A7" s="337"/>
      <c r="B7" s="70">
        <f>E3</f>
        <v>0</v>
      </c>
      <c r="C7" s="66">
        <f>D3</f>
        <v>25</v>
      </c>
      <c r="D7" s="59"/>
      <c r="E7" s="60" t="s">
        <v>25</v>
      </c>
      <c r="F7" s="66"/>
      <c r="G7" s="66"/>
      <c r="H7" s="66">
        <v>0</v>
      </c>
      <c r="I7" s="66">
        <v>25</v>
      </c>
      <c r="J7" s="66"/>
      <c r="K7" s="66"/>
      <c r="L7" s="66">
        <v>0</v>
      </c>
      <c r="M7" s="67">
        <v>25</v>
      </c>
      <c r="N7" s="35">
        <f>SUM(C6,E6,G6,I6,K6,M6)</f>
        <v>6</v>
      </c>
      <c r="O7" s="84" t="s">
        <v>30</v>
      </c>
      <c r="P7" s="33"/>
      <c r="Q7" s="39"/>
      <c r="S7" s="337"/>
      <c r="T7" s="70">
        <f>W3</f>
        <v>14</v>
      </c>
      <c r="U7" s="66">
        <f>V3</f>
        <v>25</v>
      </c>
      <c r="V7" s="59"/>
      <c r="W7" s="60" t="s">
        <v>25</v>
      </c>
      <c r="X7" s="66">
        <v>8</v>
      </c>
      <c r="Y7" s="66">
        <v>25</v>
      </c>
      <c r="Z7" s="66">
        <v>9</v>
      </c>
      <c r="AA7" s="67">
        <v>25</v>
      </c>
      <c r="AB7" s="35">
        <f>SUM(U6,W6,Y6,AA6)</f>
        <v>6</v>
      </c>
      <c r="AC7" s="31" t="s">
        <v>30</v>
      </c>
      <c r="AD7" s="33"/>
      <c r="AE7" s="39"/>
      <c r="AH7" s="337"/>
      <c r="AI7" s="70">
        <f>AL3</f>
        <v>25</v>
      </c>
      <c r="AJ7" s="66">
        <f>AK3</f>
        <v>21</v>
      </c>
      <c r="AK7" s="59"/>
      <c r="AL7" s="60" t="s">
        <v>25</v>
      </c>
      <c r="AM7" s="66">
        <v>25</v>
      </c>
      <c r="AN7" s="66">
        <v>6</v>
      </c>
      <c r="AO7" s="66">
        <v>25</v>
      </c>
      <c r="AP7" s="67">
        <v>20</v>
      </c>
      <c r="AQ7" s="35">
        <f>SUM(AJ6,AL6,AN6,AP6)</f>
        <v>0</v>
      </c>
      <c r="AR7" s="31" t="s">
        <v>30</v>
      </c>
      <c r="AS7" s="33"/>
      <c r="AT7" s="39"/>
    </row>
    <row r="8" spans="1:46" ht="15.75">
      <c r="A8" s="337"/>
      <c r="B8" s="70">
        <f>E4</f>
        <v>0</v>
      </c>
      <c r="C8" s="66">
        <f>D4</f>
        <v>25</v>
      </c>
      <c r="D8" s="59"/>
      <c r="E8" s="60" t="s">
        <v>26</v>
      </c>
      <c r="F8" s="66"/>
      <c r="G8" s="66"/>
      <c r="H8" s="66">
        <v>0</v>
      </c>
      <c r="I8" s="66">
        <v>25</v>
      </c>
      <c r="J8" s="66"/>
      <c r="K8" s="66"/>
      <c r="L8" s="66">
        <v>0</v>
      </c>
      <c r="M8" s="67">
        <v>25</v>
      </c>
      <c r="N8" s="34">
        <f>SUM(B7:B9,D7:D9,F7:F9,H7:H9,J7:J9,L7:L9)</f>
        <v>0</v>
      </c>
      <c r="O8" s="84" t="s">
        <v>31</v>
      </c>
      <c r="P8" s="32">
        <f>N6/N7</f>
        <v>0</v>
      </c>
      <c r="Q8" s="39" t="s">
        <v>33</v>
      </c>
      <c r="S8" s="337"/>
      <c r="T8" s="70">
        <f>W4</f>
        <v>12</v>
      </c>
      <c r="U8" s="66">
        <f>V4</f>
        <v>25</v>
      </c>
      <c r="V8" s="59"/>
      <c r="W8" s="60" t="s">
        <v>26</v>
      </c>
      <c r="X8" s="66">
        <v>5</v>
      </c>
      <c r="Y8" s="66">
        <v>25</v>
      </c>
      <c r="Z8" s="66">
        <v>18</v>
      </c>
      <c r="AA8" s="67">
        <v>25</v>
      </c>
      <c r="AB8" s="34">
        <f>SUM(T7:T9,V7:V9,X7:X9,Z7:Z9)</f>
        <v>66</v>
      </c>
      <c r="AC8" s="31" t="s">
        <v>31</v>
      </c>
      <c r="AD8" s="32">
        <f>AB6/AB7</f>
        <v>0</v>
      </c>
      <c r="AE8" s="39" t="s">
        <v>33</v>
      </c>
      <c r="AH8" s="337"/>
      <c r="AI8" s="70">
        <f>AL4</f>
        <v>25</v>
      </c>
      <c r="AJ8" s="66">
        <f>AK4</f>
        <v>20</v>
      </c>
      <c r="AK8" s="59"/>
      <c r="AL8" s="60" t="s">
        <v>26</v>
      </c>
      <c r="AM8" s="66">
        <v>25</v>
      </c>
      <c r="AN8" s="66">
        <v>19</v>
      </c>
      <c r="AO8" s="66">
        <v>25</v>
      </c>
      <c r="AP8" s="67">
        <v>17</v>
      </c>
      <c r="AQ8" s="34">
        <f>SUM(AI7:AI9,AK7:AK9,AM7:AM9,AO7:AO9)</f>
        <v>150</v>
      </c>
      <c r="AR8" s="31" t="s">
        <v>31</v>
      </c>
      <c r="AS8" s="32" t="e">
        <f>AQ6/AQ7</f>
        <v>#DIV/0!</v>
      </c>
      <c r="AT8" s="39" t="s">
        <v>33</v>
      </c>
    </row>
    <row r="9" spans="1:46" ht="16.5" thickBot="1">
      <c r="A9" s="338"/>
      <c r="B9" s="72">
        <f>E5</f>
        <v>0</v>
      </c>
      <c r="C9" s="73">
        <f>D5</f>
        <v>0</v>
      </c>
      <c r="D9" s="65"/>
      <c r="E9" s="89" t="s">
        <v>27</v>
      </c>
      <c r="F9" s="73"/>
      <c r="G9" s="73"/>
      <c r="H9" s="73"/>
      <c r="I9" s="73"/>
      <c r="J9" s="73"/>
      <c r="K9" s="73"/>
      <c r="L9" s="73"/>
      <c r="M9" s="90"/>
      <c r="N9" s="42">
        <f>SUM(C7:C9,E7:E9,G7:G9,I7:I9,K7:K9,M7:M9)</f>
        <v>150</v>
      </c>
      <c r="O9" s="85" t="s">
        <v>32</v>
      </c>
      <c r="P9" s="53">
        <f>N8/N9</f>
        <v>0</v>
      </c>
      <c r="Q9" s="44" t="s">
        <v>34</v>
      </c>
      <c r="S9" s="338"/>
      <c r="T9" s="71">
        <f>W5</f>
        <v>0</v>
      </c>
      <c r="U9" s="68">
        <f>V5</f>
        <v>0</v>
      </c>
      <c r="V9" s="61"/>
      <c r="W9" s="62" t="s">
        <v>27</v>
      </c>
      <c r="X9" s="68"/>
      <c r="Y9" s="68"/>
      <c r="Z9" s="68"/>
      <c r="AA9" s="69"/>
      <c r="AB9" s="42">
        <f>SUM(U7:U9,W7:W9,Y7:Y9,AA7:AA9)</f>
        <v>150</v>
      </c>
      <c r="AC9" s="43" t="s">
        <v>32</v>
      </c>
      <c r="AD9" s="53">
        <f>AB8/AB9</f>
        <v>0.44</v>
      </c>
      <c r="AE9" s="44" t="s">
        <v>34</v>
      </c>
      <c r="AH9" s="338"/>
      <c r="AI9" s="71">
        <f>AL5</f>
        <v>0</v>
      </c>
      <c r="AJ9" s="68">
        <f>AK5</f>
        <v>0</v>
      </c>
      <c r="AK9" s="61"/>
      <c r="AL9" s="62" t="s">
        <v>27</v>
      </c>
      <c r="AM9" s="68"/>
      <c r="AN9" s="68"/>
      <c r="AO9" s="68"/>
      <c r="AP9" s="69"/>
      <c r="AQ9" s="42">
        <f>SUM(AJ7:AJ9,AL7:AL9,AN7:AN9,AP7:AP9)</f>
        <v>103</v>
      </c>
      <c r="AR9" s="43" t="s">
        <v>32</v>
      </c>
      <c r="AS9" s="53">
        <f>AQ8/AQ9</f>
        <v>1.4563106796116505</v>
      </c>
      <c r="AT9" s="44" t="s">
        <v>34</v>
      </c>
    </row>
    <row r="10" spans="1:46" ht="15.75">
      <c r="A10" s="336" t="s">
        <v>4</v>
      </c>
      <c r="B10" s="54">
        <f>G2</f>
        <v>2</v>
      </c>
      <c r="C10" s="48">
        <f>F2</f>
        <v>0</v>
      </c>
      <c r="D10" s="47">
        <f>G6</f>
        <v>0</v>
      </c>
      <c r="E10" s="48">
        <f>F6</f>
        <v>0</v>
      </c>
      <c r="F10" s="57"/>
      <c r="G10" s="58" t="s">
        <v>24</v>
      </c>
      <c r="H10" s="47">
        <v>0</v>
      </c>
      <c r="I10" s="48">
        <v>2</v>
      </c>
      <c r="J10" s="47">
        <v>2</v>
      </c>
      <c r="K10" s="48">
        <v>0</v>
      </c>
      <c r="L10" s="47"/>
      <c r="M10" s="49"/>
      <c r="N10" s="36">
        <f>SUM(B10,D10,F10,H10,J10,L10)</f>
        <v>4</v>
      </c>
      <c r="O10" s="83" t="s">
        <v>29</v>
      </c>
      <c r="P10" s="1">
        <f>SUM(IF(AND(B10=2,(C10=0)),3,B10),IF(AND(D10=2,E10=0),3,D10),IF(AND(F10=2,G10=0),3,F10),IF(AND(H10=2,I10=0),3,H10),IF(AND(J10=2,K10=0),3,J10),IF(AND(L10=2,M10=0),3,L10))</f>
        <v>6</v>
      </c>
      <c r="Q10" s="38"/>
      <c r="S10" s="336" t="s">
        <v>6</v>
      </c>
      <c r="T10" s="54">
        <f>Y2</f>
        <v>2</v>
      </c>
      <c r="U10" s="48">
        <f>X2</f>
        <v>1</v>
      </c>
      <c r="V10" s="47">
        <f>Y6</f>
        <v>2</v>
      </c>
      <c r="W10" s="48">
        <f>X6</f>
        <v>0</v>
      </c>
      <c r="X10" s="57"/>
      <c r="Y10" s="58" t="s">
        <v>24</v>
      </c>
      <c r="Z10" s="47">
        <v>2</v>
      </c>
      <c r="AA10" s="49">
        <v>0</v>
      </c>
      <c r="AB10" s="36">
        <f>SUM(T10,V10,X10,Z10)</f>
        <v>6</v>
      </c>
      <c r="AC10" s="50" t="s">
        <v>29</v>
      </c>
      <c r="AD10" s="1">
        <f>SUM(IF(AND(T10=2,U10=0),3,T10),IF(AND(V10=2,W10=0),3,V10),IF(AND(X10=2,Y10=0),3,X10),IF(AND(Z10=2,AA10=0),3,Z10))</f>
        <v>8</v>
      </c>
      <c r="AE10" s="38"/>
      <c r="AH10" s="336" t="s">
        <v>12</v>
      </c>
      <c r="AI10" s="54">
        <f>AN2</f>
        <v>0</v>
      </c>
      <c r="AJ10" s="48">
        <f>AM2</f>
        <v>2</v>
      </c>
      <c r="AK10" s="47">
        <f>AN6</f>
        <v>0</v>
      </c>
      <c r="AL10" s="48">
        <f>AM6</f>
        <v>2</v>
      </c>
      <c r="AM10" s="57"/>
      <c r="AN10" s="58" t="s">
        <v>24</v>
      </c>
      <c r="AO10" s="47">
        <v>2</v>
      </c>
      <c r="AP10" s="49">
        <v>0</v>
      </c>
      <c r="AQ10" s="36">
        <f>SUM(AI10,AK10,AM10,AO10)</f>
        <v>2</v>
      </c>
      <c r="AR10" s="50" t="s">
        <v>29</v>
      </c>
      <c r="AS10" s="1">
        <f>SUM(IF(AND(AI10=2,AJ10=0),3,AI10),IF(AND(AK10=2,AL10=0),3,AK10),IF(AND(AM10=2,AN10=0),3,AM10),IF(AND(AO10=2,AP10=0),3,AO10))</f>
        <v>3</v>
      </c>
      <c r="AT10" s="38"/>
    </row>
    <row r="11" spans="1:46" ht="15.75">
      <c r="A11" s="337"/>
      <c r="B11" s="70">
        <f>G3</f>
        <v>25</v>
      </c>
      <c r="C11" s="66">
        <f>F3</f>
        <v>8</v>
      </c>
      <c r="D11" s="66">
        <f>G7</f>
        <v>0</v>
      </c>
      <c r="E11" s="66">
        <f>F7</f>
        <v>0</v>
      </c>
      <c r="F11" s="59"/>
      <c r="G11" s="60" t="s">
        <v>25</v>
      </c>
      <c r="H11" s="66">
        <v>22</v>
      </c>
      <c r="I11" s="66">
        <v>25</v>
      </c>
      <c r="J11" s="66">
        <v>25</v>
      </c>
      <c r="K11" s="66">
        <v>9</v>
      </c>
      <c r="L11" s="66"/>
      <c r="M11" s="67"/>
      <c r="N11" s="35">
        <f>SUM(C10,E10,G10,I10,K10,M10)</f>
        <v>2</v>
      </c>
      <c r="O11" s="84" t="s">
        <v>30</v>
      </c>
      <c r="P11" s="33"/>
      <c r="Q11" s="39"/>
      <c r="S11" s="337"/>
      <c r="T11" s="70">
        <f>Y3</f>
        <v>25</v>
      </c>
      <c r="U11" s="66">
        <f>X3</f>
        <v>19</v>
      </c>
      <c r="V11" s="66">
        <f>Y7</f>
        <v>25</v>
      </c>
      <c r="W11" s="66">
        <f>X7</f>
        <v>8</v>
      </c>
      <c r="X11" s="59"/>
      <c r="Y11" s="60" t="s">
        <v>25</v>
      </c>
      <c r="Z11" s="66">
        <v>25</v>
      </c>
      <c r="AA11" s="67">
        <v>16</v>
      </c>
      <c r="AB11" s="35">
        <f>SUM(U10,W10,Y10,AA10)</f>
        <v>1</v>
      </c>
      <c r="AC11" s="31" t="s">
        <v>30</v>
      </c>
      <c r="AD11" s="33"/>
      <c r="AE11" s="39"/>
      <c r="AH11" s="337"/>
      <c r="AI11" s="70">
        <f>AN3</f>
        <v>19</v>
      </c>
      <c r="AJ11" s="66">
        <f>AM3</f>
        <v>25</v>
      </c>
      <c r="AK11" s="66">
        <f>AN7</f>
        <v>6</v>
      </c>
      <c r="AL11" s="66">
        <f>AM7</f>
        <v>25</v>
      </c>
      <c r="AM11" s="59"/>
      <c r="AN11" s="60" t="s">
        <v>25</v>
      </c>
      <c r="AO11" s="66">
        <v>25</v>
      </c>
      <c r="AP11" s="67">
        <v>16</v>
      </c>
      <c r="AQ11" s="35">
        <f>SUM(AJ10,AL10,AN10,AP10)</f>
        <v>4</v>
      </c>
      <c r="AR11" s="31" t="s">
        <v>30</v>
      </c>
      <c r="AS11" s="33"/>
      <c r="AT11" s="39"/>
    </row>
    <row r="12" spans="1:46" ht="15.75">
      <c r="A12" s="337"/>
      <c r="B12" s="70">
        <f>G4</f>
        <v>25</v>
      </c>
      <c r="C12" s="66">
        <f>F4</f>
        <v>15</v>
      </c>
      <c r="D12" s="66">
        <f>G8</f>
        <v>0</v>
      </c>
      <c r="E12" s="66">
        <f>F8</f>
        <v>0</v>
      </c>
      <c r="F12" s="59"/>
      <c r="G12" s="60" t="s">
        <v>26</v>
      </c>
      <c r="H12" s="66">
        <v>21</v>
      </c>
      <c r="I12" s="66">
        <v>25</v>
      </c>
      <c r="J12" s="66">
        <v>25</v>
      </c>
      <c r="K12" s="66">
        <v>15</v>
      </c>
      <c r="L12" s="66"/>
      <c r="M12" s="67"/>
      <c r="N12" s="34">
        <f>SUM(B11:B13,D11:D13,F11:F13,H11:H13,J11:J13,L11:L13)</f>
        <v>143</v>
      </c>
      <c r="O12" s="84" t="s">
        <v>31</v>
      </c>
      <c r="P12" s="32">
        <f>N10/N11</f>
        <v>2</v>
      </c>
      <c r="Q12" s="39" t="s">
        <v>33</v>
      </c>
      <c r="S12" s="337"/>
      <c r="T12" s="70">
        <f>Y4</f>
        <v>22</v>
      </c>
      <c r="U12" s="66">
        <f>X4</f>
        <v>25</v>
      </c>
      <c r="V12" s="66">
        <f>Y8</f>
        <v>25</v>
      </c>
      <c r="W12" s="66">
        <f>X8</f>
        <v>5</v>
      </c>
      <c r="X12" s="59"/>
      <c r="Y12" s="60" t="s">
        <v>26</v>
      </c>
      <c r="Z12" s="66">
        <v>25</v>
      </c>
      <c r="AA12" s="67">
        <v>21</v>
      </c>
      <c r="AB12" s="34">
        <f>SUM(T11:T13,V11:V13,X11:X13,Z11:Z13)</f>
        <v>162</v>
      </c>
      <c r="AC12" s="31" t="s">
        <v>31</v>
      </c>
      <c r="AD12" s="32">
        <f>AB10/AB11</f>
        <v>6</v>
      </c>
      <c r="AE12" s="39" t="s">
        <v>33</v>
      </c>
      <c r="AH12" s="337"/>
      <c r="AI12" s="70">
        <f>AN4</f>
        <v>14</v>
      </c>
      <c r="AJ12" s="66">
        <f>AM4</f>
        <v>25</v>
      </c>
      <c r="AK12" s="66">
        <f>AN8</f>
        <v>19</v>
      </c>
      <c r="AL12" s="66">
        <f>AM8</f>
        <v>25</v>
      </c>
      <c r="AM12" s="59"/>
      <c r="AN12" s="60" t="s">
        <v>26</v>
      </c>
      <c r="AO12" s="66">
        <v>25</v>
      </c>
      <c r="AP12" s="67">
        <v>16</v>
      </c>
      <c r="AQ12" s="34">
        <f>SUM(AI11:AI13,AK11:AK13,AM11:AM13,AO11:AO13)</f>
        <v>108</v>
      </c>
      <c r="AR12" s="31" t="s">
        <v>31</v>
      </c>
      <c r="AS12" s="32">
        <f>AQ10/AQ11</f>
        <v>0.5</v>
      </c>
      <c r="AT12" s="39" t="s">
        <v>33</v>
      </c>
    </row>
    <row r="13" spans="1:46" ht="16.5" thickBot="1">
      <c r="A13" s="338"/>
      <c r="B13" s="72">
        <f>G5</f>
        <v>0</v>
      </c>
      <c r="C13" s="73">
        <f>F5</f>
        <v>0</v>
      </c>
      <c r="D13" s="73">
        <f>G9</f>
        <v>0</v>
      </c>
      <c r="E13" s="73">
        <f>F9</f>
        <v>0</v>
      </c>
      <c r="F13" s="65"/>
      <c r="G13" s="89" t="s">
        <v>27</v>
      </c>
      <c r="H13" s="73"/>
      <c r="I13" s="73"/>
      <c r="J13" s="73"/>
      <c r="K13" s="73"/>
      <c r="L13" s="73"/>
      <c r="M13" s="90"/>
      <c r="N13" s="42">
        <f>SUM(C11:C13,E11:E13,G11:G13,I11:I13,K11:K13,M11:M13)</f>
        <v>97</v>
      </c>
      <c r="O13" s="86" t="s">
        <v>32</v>
      </c>
      <c r="P13" s="55">
        <f>N12/N13</f>
        <v>1.4742268041237114</v>
      </c>
      <c r="Q13" s="41" t="s">
        <v>34</v>
      </c>
      <c r="S13" s="338"/>
      <c r="T13" s="71">
        <f>Y5</f>
        <v>15</v>
      </c>
      <c r="U13" s="68">
        <f>X5</f>
        <v>13</v>
      </c>
      <c r="V13" s="68">
        <f>Y9</f>
        <v>0</v>
      </c>
      <c r="W13" s="68">
        <f>X9</f>
        <v>0</v>
      </c>
      <c r="X13" s="61"/>
      <c r="Y13" s="62" t="s">
        <v>27</v>
      </c>
      <c r="Z13" s="68"/>
      <c r="AA13" s="69"/>
      <c r="AB13" s="42">
        <f>SUM(U11:U13,W11:W13,Y11:Y13,AA11:AA13)</f>
        <v>107</v>
      </c>
      <c r="AC13" s="40" t="s">
        <v>32</v>
      </c>
      <c r="AD13" s="55">
        <f>AB12/AB13</f>
        <v>1.514018691588785</v>
      </c>
      <c r="AE13" s="41" t="s">
        <v>34</v>
      </c>
      <c r="AH13" s="338"/>
      <c r="AI13" s="71">
        <f>AN5</f>
        <v>0</v>
      </c>
      <c r="AJ13" s="68">
        <f>AM5</f>
        <v>0</v>
      </c>
      <c r="AK13" s="68">
        <f>AN9</f>
        <v>0</v>
      </c>
      <c r="AL13" s="68">
        <f>AM9</f>
        <v>0</v>
      </c>
      <c r="AM13" s="61"/>
      <c r="AN13" s="62" t="s">
        <v>27</v>
      </c>
      <c r="AO13" s="68"/>
      <c r="AP13" s="69"/>
      <c r="AQ13" s="42">
        <f>SUM(AJ11:AJ13,AL11:AL13,AN11:AN13,AP11:AP13)</f>
        <v>132</v>
      </c>
      <c r="AR13" s="40" t="s">
        <v>32</v>
      </c>
      <c r="AS13" s="55">
        <f>AQ12/AQ13</f>
        <v>0.81818181818181823</v>
      </c>
      <c r="AT13" s="41" t="s">
        <v>34</v>
      </c>
    </row>
    <row r="14" spans="1:46" ht="15.75">
      <c r="A14" s="336" t="s">
        <v>6</v>
      </c>
      <c r="B14" s="54">
        <f>I2</f>
        <v>0</v>
      </c>
      <c r="C14" s="48">
        <f>H2</f>
        <v>0</v>
      </c>
      <c r="D14" s="47">
        <f>I6</f>
        <v>2</v>
      </c>
      <c r="E14" s="48">
        <f>H6</f>
        <v>0</v>
      </c>
      <c r="F14" s="47">
        <f>I10</f>
        <v>2</v>
      </c>
      <c r="G14" s="48">
        <f>H10</f>
        <v>0</v>
      </c>
      <c r="H14" s="57"/>
      <c r="I14" s="58" t="s">
        <v>24</v>
      </c>
      <c r="J14" s="94"/>
      <c r="K14" s="37"/>
      <c r="L14" s="94">
        <v>2</v>
      </c>
      <c r="M14" s="38">
        <v>0</v>
      </c>
      <c r="N14" s="36">
        <f>SUM(B14,D14,F14,H14,J14,L14)</f>
        <v>6</v>
      </c>
      <c r="O14" s="83" t="s">
        <v>29</v>
      </c>
      <c r="P14" s="1">
        <f>SUM(IF(AND(B14=2,(C14=0)),3,B14),IF(AND(D14=2,E14=0),3,D14),IF(AND(F14=2,G14=0),3,F14),IF(AND(H14=2,I14=0),3,H14),IF(AND(J14=2,K14=0),3,J14),IF(AND(L14=2,M14=0),3,L14))</f>
        <v>9</v>
      </c>
      <c r="Q14" s="38"/>
      <c r="S14" s="336" t="s">
        <v>7</v>
      </c>
      <c r="T14" s="54">
        <f>AA2</f>
        <v>2</v>
      </c>
      <c r="U14" s="48">
        <f>Z2</f>
        <v>0</v>
      </c>
      <c r="V14" s="47">
        <f>AA6</f>
        <v>2</v>
      </c>
      <c r="W14" s="48">
        <f>Z6</f>
        <v>0</v>
      </c>
      <c r="X14" s="47">
        <f>AA10</f>
        <v>0</v>
      </c>
      <c r="Y14" s="48">
        <f>Z10</f>
        <v>2</v>
      </c>
      <c r="Z14" s="57"/>
      <c r="AA14" s="63" t="s">
        <v>24</v>
      </c>
      <c r="AB14" s="36">
        <f>SUM(T14,V14,X14,Z14)</f>
        <v>4</v>
      </c>
      <c r="AC14" s="50" t="s">
        <v>29</v>
      </c>
      <c r="AD14" s="1">
        <f>SUM(IF(AND(T14=2,U14=0),3,T14),IF(AND(V14=2,W14=0),3,V14),IF(AND(X14=2,Y14=0),3,X14),IF(AND(Z14=2,AA14=0),3,Z14))</f>
        <v>6</v>
      </c>
      <c r="AE14" s="38"/>
      <c r="AH14" s="336" t="s">
        <v>8</v>
      </c>
      <c r="AI14" s="54">
        <f>AP2</f>
        <v>0</v>
      </c>
      <c r="AJ14" s="48">
        <f>AO2</f>
        <v>2</v>
      </c>
      <c r="AK14" s="47">
        <f>AP6</f>
        <v>0</v>
      </c>
      <c r="AL14" s="48">
        <f>AO6</f>
        <v>2</v>
      </c>
      <c r="AM14" s="47">
        <f>AP10</f>
        <v>0</v>
      </c>
      <c r="AN14" s="48">
        <f>AO10</f>
        <v>2</v>
      </c>
      <c r="AO14" s="57"/>
      <c r="AP14" s="63" t="s">
        <v>24</v>
      </c>
      <c r="AQ14" s="36">
        <f>SUM(AI14,AK14,AM14,AO14)</f>
        <v>0</v>
      </c>
      <c r="AR14" s="50" t="s">
        <v>29</v>
      </c>
      <c r="AS14" s="1">
        <f>SUM(IF(AND(AI14=2,AJ14=0),3,AI14),IF(AND(AK14=2,AL14=0),3,AK14),IF(AND(AM14=2,AN14=0),3,AM14),IF(AND(AO14=2,AP14=0),3,AO14))</f>
        <v>0</v>
      </c>
      <c r="AT14" s="38"/>
    </row>
    <row r="15" spans="1:46" ht="15.75">
      <c r="A15" s="337"/>
      <c r="B15" s="78">
        <f>I3</f>
        <v>0</v>
      </c>
      <c r="C15" s="77">
        <f>H3</f>
        <v>0</v>
      </c>
      <c r="D15" s="77">
        <f>I7</f>
        <v>25</v>
      </c>
      <c r="E15" s="77">
        <f>H7</f>
        <v>0</v>
      </c>
      <c r="F15" s="77">
        <f>I11</f>
        <v>25</v>
      </c>
      <c r="G15" s="77">
        <f>H11</f>
        <v>22</v>
      </c>
      <c r="H15" s="59"/>
      <c r="I15" s="60" t="s">
        <v>25</v>
      </c>
      <c r="J15" s="77"/>
      <c r="K15" s="77"/>
      <c r="L15" s="77">
        <v>25</v>
      </c>
      <c r="M15" s="88">
        <v>18</v>
      </c>
      <c r="N15" s="35">
        <f>SUM(C14,E14,G14,I14,K14,M14)</f>
        <v>0</v>
      </c>
      <c r="O15" s="84" t="s">
        <v>30</v>
      </c>
      <c r="P15" s="33"/>
      <c r="Q15" s="39"/>
      <c r="S15" s="337"/>
      <c r="T15" s="78">
        <f>AA3</f>
        <v>25</v>
      </c>
      <c r="U15" s="77">
        <f>Z3</f>
        <v>20</v>
      </c>
      <c r="V15" s="77">
        <f>AA7</f>
        <v>25</v>
      </c>
      <c r="W15" s="77">
        <f>Z7</f>
        <v>9</v>
      </c>
      <c r="X15" s="77">
        <f>AA11</f>
        <v>16</v>
      </c>
      <c r="Y15" s="77">
        <f>Z11</f>
        <v>25</v>
      </c>
      <c r="Z15" s="59"/>
      <c r="AA15" s="64" t="s">
        <v>25</v>
      </c>
      <c r="AB15" s="35">
        <f>SUM(U14,W14,Y14,AA14)</f>
        <v>2</v>
      </c>
      <c r="AC15" s="31" t="s">
        <v>30</v>
      </c>
      <c r="AD15" s="33"/>
      <c r="AE15" s="39"/>
      <c r="AH15" s="337"/>
      <c r="AI15" s="78">
        <f>AP3</f>
        <v>20</v>
      </c>
      <c r="AJ15" s="77">
        <f>AO3</f>
        <v>25</v>
      </c>
      <c r="AK15" s="77">
        <f>AP7</f>
        <v>20</v>
      </c>
      <c r="AL15" s="77">
        <f>AO7</f>
        <v>25</v>
      </c>
      <c r="AM15" s="77">
        <f>AP11</f>
        <v>16</v>
      </c>
      <c r="AN15" s="77">
        <f>AO11</f>
        <v>25</v>
      </c>
      <c r="AO15" s="59"/>
      <c r="AP15" s="64" t="s">
        <v>25</v>
      </c>
      <c r="AQ15" s="35">
        <f>SUM(AJ14,AL14,AN14,AP14)</f>
        <v>6</v>
      </c>
      <c r="AR15" s="31" t="s">
        <v>30</v>
      </c>
      <c r="AS15" s="33"/>
      <c r="AT15" s="39"/>
    </row>
    <row r="16" spans="1:46" ht="15.75">
      <c r="A16" s="337"/>
      <c r="B16" s="78">
        <f>I4</f>
        <v>0</v>
      </c>
      <c r="C16" s="77">
        <f>H4</f>
        <v>0</v>
      </c>
      <c r="D16" s="77">
        <f>I8</f>
        <v>25</v>
      </c>
      <c r="E16" s="77">
        <f>H8</f>
        <v>0</v>
      </c>
      <c r="F16" s="77">
        <f>I12</f>
        <v>25</v>
      </c>
      <c r="G16" s="77">
        <f>H12</f>
        <v>21</v>
      </c>
      <c r="H16" s="59"/>
      <c r="I16" s="60" t="s">
        <v>26</v>
      </c>
      <c r="J16" s="77"/>
      <c r="K16" s="77"/>
      <c r="L16" s="77">
        <v>25</v>
      </c>
      <c r="M16" s="88">
        <v>19</v>
      </c>
      <c r="N16" s="34">
        <f>SUM(B15:B17,D15:D17,F15:F17,H15:H17,J15:J17,L15:L17)</f>
        <v>150</v>
      </c>
      <c r="O16" s="84" t="s">
        <v>31</v>
      </c>
      <c r="P16" s="32" t="e">
        <f>N14/N15</f>
        <v>#DIV/0!</v>
      </c>
      <c r="Q16" s="39" t="s">
        <v>33</v>
      </c>
      <c r="S16" s="337"/>
      <c r="T16" s="78">
        <f>AA4</f>
        <v>25</v>
      </c>
      <c r="U16" s="77">
        <f>Z4</f>
        <v>17</v>
      </c>
      <c r="V16" s="77">
        <f>AA8</f>
        <v>25</v>
      </c>
      <c r="W16" s="77">
        <f>Z8</f>
        <v>18</v>
      </c>
      <c r="X16" s="77">
        <f>AA12</f>
        <v>21</v>
      </c>
      <c r="Y16" s="77">
        <f>Z12</f>
        <v>25</v>
      </c>
      <c r="Z16" s="59"/>
      <c r="AA16" s="64" t="s">
        <v>26</v>
      </c>
      <c r="AB16" s="34">
        <f>SUM(T15:T17,V15:V17,X15:X17,Z15:Z17)</f>
        <v>137</v>
      </c>
      <c r="AC16" s="31" t="s">
        <v>31</v>
      </c>
      <c r="AD16" s="32">
        <f>AB14/AB15</f>
        <v>2</v>
      </c>
      <c r="AE16" s="39" t="s">
        <v>33</v>
      </c>
      <c r="AH16" s="337"/>
      <c r="AI16" s="78">
        <f>AP4</f>
        <v>15</v>
      </c>
      <c r="AJ16" s="77">
        <f>AO4</f>
        <v>25</v>
      </c>
      <c r="AK16" s="77">
        <f>AP8</f>
        <v>17</v>
      </c>
      <c r="AL16" s="77">
        <f>AO8</f>
        <v>25</v>
      </c>
      <c r="AM16" s="77">
        <f>AP12</f>
        <v>16</v>
      </c>
      <c r="AN16" s="77">
        <f>AO12</f>
        <v>25</v>
      </c>
      <c r="AO16" s="59"/>
      <c r="AP16" s="64" t="s">
        <v>26</v>
      </c>
      <c r="AQ16" s="34">
        <f>SUM(AI15:AI17,AK15:AK17,AM15:AM17,AO15:AO17)</f>
        <v>104</v>
      </c>
      <c r="AR16" s="31" t="s">
        <v>31</v>
      </c>
      <c r="AS16" s="32">
        <f>AQ14/AQ15</f>
        <v>0</v>
      </c>
      <c r="AT16" s="39" t="s">
        <v>33</v>
      </c>
    </row>
    <row r="17" spans="1:46" ht="16.5" thickBot="1">
      <c r="A17" s="338"/>
      <c r="B17" s="79">
        <f>I5</f>
        <v>0</v>
      </c>
      <c r="C17" s="80">
        <f>H5</f>
        <v>0</v>
      </c>
      <c r="D17" s="80">
        <f>I9</f>
        <v>0</v>
      </c>
      <c r="E17" s="80">
        <f>H9</f>
        <v>0</v>
      </c>
      <c r="F17" s="80">
        <f>I13</f>
        <v>0</v>
      </c>
      <c r="G17" s="80">
        <f>H13</f>
        <v>0</v>
      </c>
      <c r="H17" s="65"/>
      <c r="I17" s="89" t="s">
        <v>27</v>
      </c>
      <c r="J17" s="80"/>
      <c r="K17" s="80"/>
      <c r="L17" s="80"/>
      <c r="M17" s="91"/>
      <c r="N17" s="42">
        <f>SUM(C15:C17,E15:E17,G15:G17,I15:I17,K15:K17,M15:M17)</f>
        <v>80</v>
      </c>
      <c r="O17" s="86" t="s">
        <v>32</v>
      </c>
      <c r="P17" s="55">
        <f>N16/N17</f>
        <v>1.875</v>
      </c>
      <c r="Q17" s="41" t="s">
        <v>34</v>
      </c>
      <c r="S17" s="338"/>
      <c r="T17" s="79">
        <f>AA5</f>
        <v>0</v>
      </c>
      <c r="U17" s="80">
        <f>Z5</f>
        <v>0</v>
      </c>
      <c r="V17" s="80">
        <f>AA9</f>
        <v>0</v>
      </c>
      <c r="W17" s="80">
        <f>Z9</f>
        <v>0</v>
      </c>
      <c r="X17" s="80">
        <f>AA13</f>
        <v>0</v>
      </c>
      <c r="Y17" s="80">
        <f>Z13</f>
        <v>0</v>
      </c>
      <c r="Z17" s="65"/>
      <c r="AA17" s="56" t="s">
        <v>27</v>
      </c>
      <c r="AB17" s="82">
        <f>SUM(U15:U17,W15:W17,Y15:Y17,AA15:AA17)</f>
        <v>114</v>
      </c>
      <c r="AC17" s="40" t="s">
        <v>32</v>
      </c>
      <c r="AD17" s="55">
        <f>AB16/AB17</f>
        <v>1.2017543859649122</v>
      </c>
      <c r="AE17" s="41" t="s">
        <v>34</v>
      </c>
      <c r="AH17" s="338"/>
      <c r="AI17" s="79">
        <f>AP5</f>
        <v>0</v>
      </c>
      <c r="AJ17" s="80">
        <f>AO5</f>
        <v>0</v>
      </c>
      <c r="AK17" s="80">
        <f>AP9</f>
        <v>0</v>
      </c>
      <c r="AL17" s="80">
        <f>AO9</f>
        <v>0</v>
      </c>
      <c r="AM17" s="80">
        <f>AP13</f>
        <v>0</v>
      </c>
      <c r="AN17" s="80">
        <f>AO13</f>
        <v>0</v>
      </c>
      <c r="AO17" s="65"/>
      <c r="AP17" s="56" t="s">
        <v>27</v>
      </c>
      <c r="AQ17" s="82">
        <f>SUM(AJ15:AJ17,AL15:AL17,AN15:AN17,AP15:AP17)</f>
        <v>150</v>
      </c>
      <c r="AR17" s="40" t="s">
        <v>32</v>
      </c>
      <c r="AS17" s="55">
        <f>AQ16/AQ17</f>
        <v>0.69333333333333336</v>
      </c>
      <c r="AT17" s="41" t="s">
        <v>34</v>
      </c>
    </row>
    <row r="18" spans="1:46" ht="15.75">
      <c r="A18" s="336" t="s">
        <v>9</v>
      </c>
      <c r="B18" s="95">
        <f>K2</f>
        <v>0</v>
      </c>
      <c r="C18" s="37">
        <f>J2</f>
        <v>2</v>
      </c>
      <c r="D18" s="94">
        <f>K6</f>
        <v>0</v>
      </c>
      <c r="E18" s="37">
        <f>J6</f>
        <v>0</v>
      </c>
      <c r="F18" s="94">
        <f>K10</f>
        <v>0</v>
      </c>
      <c r="G18" s="37">
        <f>J10</f>
        <v>2</v>
      </c>
      <c r="H18" s="94">
        <f>K14</f>
        <v>0</v>
      </c>
      <c r="I18" s="37">
        <f>J14</f>
        <v>0</v>
      </c>
      <c r="J18" s="57"/>
      <c r="K18" s="58" t="s">
        <v>24</v>
      </c>
      <c r="L18" s="98">
        <v>0</v>
      </c>
      <c r="M18" s="99">
        <v>2</v>
      </c>
      <c r="N18" s="36">
        <f>SUM(B18,D18,F18,H18,J18,L18)</f>
        <v>0</v>
      </c>
      <c r="O18" s="83" t="s">
        <v>29</v>
      </c>
      <c r="P18" s="1">
        <f>SUM(IF(AND(B18=2,(C18=0)),3,B18),IF(AND(D18=2,E18=0),3,D18),IF(AND(F18=2,G18=0),3,F18),IF(AND(H18=2,I18=0),3,H18),IF(AND(J18=2,K18=0),3,J18),IF(AND(L18=2,M18=0),3,L18))</f>
        <v>0</v>
      </c>
      <c r="Q18" s="38"/>
      <c r="S18" s="3" t="s">
        <v>420</v>
      </c>
      <c r="T18" s="3" t="s">
        <v>423</v>
      </c>
      <c r="AH18" s="3" t="s">
        <v>420</v>
      </c>
      <c r="AI18" s="3" t="s">
        <v>423</v>
      </c>
    </row>
    <row r="19" spans="1:46" ht="15.75">
      <c r="A19" s="337"/>
      <c r="B19" s="78">
        <f>K3</f>
        <v>11</v>
      </c>
      <c r="C19" s="77">
        <f>J3</f>
        <v>25</v>
      </c>
      <c r="D19" s="77">
        <f>K7</f>
        <v>0</v>
      </c>
      <c r="E19" s="77">
        <f>J7</f>
        <v>0</v>
      </c>
      <c r="F19" s="77">
        <f>K11</f>
        <v>9</v>
      </c>
      <c r="G19" s="77">
        <f>J11</f>
        <v>25</v>
      </c>
      <c r="H19" s="77">
        <f>K15</f>
        <v>0</v>
      </c>
      <c r="I19" s="77">
        <f>J15</f>
        <v>0</v>
      </c>
      <c r="J19" s="59"/>
      <c r="K19" s="60" t="s">
        <v>36</v>
      </c>
      <c r="L19" s="92">
        <v>17</v>
      </c>
      <c r="M19" s="93">
        <v>25</v>
      </c>
      <c r="N19" s="35">
        <f>SUM(C18,E18,G18,I18,K18,M18)</f>
        <v>6</v>
      </c>
      <c r="O19" s="84" t="s">
        <v>30</v>
      </c>
      <c r="P19" s="33"/>
      <c r="Q19" s="39"/>
    </row>
    <row r="20" spans="1:46" ht="15.75">
      <c r="A20" s="337"/>
      <c r="B20" s="78">
        <f>K4</f>
        <v>21</v>
      </c>
      <c r="C20" s="77">
        <f>J4</f>
        <v>25</v>
      </c>
      <c r="D20" s="77">
        <f>K8</f>
        <v>0</v>
      </c>
      <c r="E20" s="77">
        <f>J8</f>
        <v>0</v>
      </c>
      <c r="F20" s="77">
        <f>K12</f>
        <v>15</v>
      </c>
      <c r="G20" s="77">
        <f>J12</f>
        <v>25</v>
      </c>
      <c r="H20" s="77">
        <f>K16</f>
        <v>0</v>
      </c>
      <c r="I20" s="77">
        <f>J16</f>
        <v>0</v>
      </c>
      <c r="J20" s="59"/>
      <c r="K20" s="60" t="s">
        <v>37</v>
      </c>
      <c r="L20" s="92">
        <v>18</v>
      </c>
      <c r="M20" s="93">
        <v>25</v>
      </c>
      <c r="N20" s="34">
        <f>SUM(B19:B21,D19:D21,F19:F21,H19:H21,J19:J21,L19:L21)</f>
        <v>91</v>
      </c>
      <c r="O20" s="84" t="s">
        <v>31</v>
      </c>
      <c r="P20" s="32">
        <f>N18/N19</f>
        <v>0</v>
      </c>
      <c r="Q20" s="39" t="s">
        <v>33</v>
      </c>
    </row>
    <row r="21" spans="1:46" ht="16.5" thickBot="1">
      <c r="A21" s="338"/>
      <c r="B21" s="79">
        <f>K5</f>
        <v>0</v>
      </c>
      <c r="C21" s="80">
        <f>J5</f>
        <v>0</v>
      </c>
      <c r="D21" s="80">
        <f>K9</f>
        <v>0</v>
      </c>
      <c r="E21" s="80">
        <f>J9</f>
        <v>0</v>
      </c>
      <c r="F21" s="80">
        <f>K13</f>
        <v>0</v>
      </c>
      <c r="G21" s="80">
        <f>J13</f>
        <v>0</v>
      </c>
      <c r="H21" s="80">
        <f>K17</f>
        <v>0</v>
      </c>
      <c r="I21" s="80">
        <f>J17</f>
        <v>0</v>
      </c>
      <c r="J21" s="65"/>
      <c r="K21" s="89" t="s">
        <v>38</v>
      </c>
      <c r="L21" s="100"/>
      <c r="M21" s="101"/>
      <c r="N21" s="42">
        <f>SUM(C19:C21,E19:E21,G19:G21,I19:I21,K19:K21,M19:M21)</f>
        <v>150</v>
      </c>
      <c r="O21" s="86" t="s">
        <v>32</v>
      </c>
      <c r="P21" s="55">
        <f>N20/N21</f>
        <v>0.60666666666666669</v>
      </c>
      <c r="Q21" s="41" t="s">
        <v>34</v>
      </c>
    </row>
    <row r="22" spans="1:46" ht="15.75">
      <c r="A22" s="336" t="s">
        <v>11</v>
      </c>
      <c r="B22" s="95">
        <f>M2</f>
        <v>0</v>
      </c>
      <c r="C22" s="37">
        <f>L2</f>
        <v>0</v>
      </c>
      <c r="D22" s="94">
        <f>M6</f>
        <v>2</v>
      </c>
      <c r="E22" s="37">
        <f>L6</f>
        <v>0</v>
      </c>
      <c r="F22" s="94">
        <f>M10</f>
        <v>0</v>
      </c>
      <c r="G22" s="37">
        <f>L10</f>
        <v>0</v>
      </c>
      <c r="H22" s="94">
        <f>M14</f>
        <v>0</v>
      </c>
      <c r="I22" s="37">
        <f>L14</f>
        <v>2</v>
      </c>
      <c r="J22" s="102">
        <f>M18</f>
        <v>2</v>
      </c>
      <c r="K22" s="103">
        <f>L18</f>
        <v>0</v>
      </c>
      <c r="L22" s="57"/>
      <c r="M22" s="63" t="s">
        <v>24</v>
      </c>
      <c r="N22" s="36">
        <f>SUM(B22,D22,F22,H22,J22,L22)</f>
        <v>4</v>
      </c>
      <c r="O22" s="83" t="s">
        <v>29</v>
      </c>
      <c r="P22" s="1">
        <f>SUM(IF(AND(B22=2,(C22=0)),3,B22),IF(AND(D22=2,E22=0),3,D22),IF(AND(F22=2,G22=0),3,F22),IF(AND(H22=2,I22=0),3,H22),IF(AND(J22=2,K22=0),3,J22),IF(AND(L22=2,M22=0),3,L22))</f>
        <v>6</v>
      </c>
      <c r="Q22" s="38"/>
    </row>
    <row r="23" spans="1:46" ht="15.75">
      <c r="A23" s="337"/>
      <c r="B23" s="104">
        <f>M3</f>
        <v>0</v>
      </c>
      <c r="C23" s="105">
        <f>L3</f>
        <v>0</v>
      </c>
      <c r="D23" s="105">
        <f>M7</f>
        <v>25</v>
      </c>
      <c r="E23" s="105">
        <f>L7</f>
        <v>0</v>
      </c>
      <c r="F23" s="105">
        <f>M11</f>
        <v>0</v>
      </c>
      <c r="G23" s="105">
        <f>L11</f>
        <v>0</v>
      </c>
      <c r="H23" s="105">
        <f>M15</f>
        <v>18</v>
      </c>
      <c r="I23" s="105">
        <f>L15</f>
        <v>25</v>
      </c>
      <c r="J23" s="106">
        <f>M19</f>
        <v>25</v>
      </c>
      <c r="K23" s="106">
        <f>L19</f>
        <v>17</v>
      </c>
      <c r="L23" s="59"/>
      <c r="M23" s="64" t="s">
        <v>39</v>
      </c>
      <c r="N23" s="35">
        <f>SUM(C22,E22,G22,I22,K22,M22)</f>
        <v>2</v>
      </c>
      <c r="O23" s="84" t="s">
        <v>30</v>
      </c>
      <c r="P23" s="33"/>
      <c r="Q23" s="39"/>
    </row>
    <row r="24" spans="1:46" ht="15.75">
      <c r="A24" s="337"/>
      <c r="B24" s="104">
        <f>M4</f>
        <v>0</v>
      </c>
      <c r="C24" s="105">
        <f>L4</f>
        <v>0</v>
      </c>
      <c r="D24" s="105">
        <f>M8</f>
        <v>25</v>
      </c>
      <c r="E24" s="105">
        <f>L8</f>
        <v>0</v>
      </c>
      <c r="F24" s="105">
        <f>M12</f>
        <v>0</v>
      </c>
      <c r="G24" s="105">
        <f>L12</f>
        <v>0</v>
      </c>
      <c r="H24" s="105">
        <f>M16</f>
        <v>19</v>
      </c>
      <c r="I24" s="105">
        <f>L16</f>
        <v>25</v>
      </c>
      <c r="J24" s="106">
        <f>M20</f>
        <v>25</v>
      </c>
      <c r="K24" s="106">
        <f>L20</f>
        <v>18</v>
      </c>
      <c r="L24" s="59"/>
      <c r="M24" s="64" t="s">
        <v>40</v>
      </c>
      <c r="N24" s="34">
        <f>SUM(B23:B25,D23:D25,F23:F25,H23:H25,J23:J25,L23:L25)</f>
        <v>137</v>
      </c>
      <c r="O24" s="84" t="s">
        <v>31</v>
      </c>
      <c r="P24" s="32">
        <f>N22/N23</f>
        <v>2</v>
      </c>
      <c r="Q24" s="39" t="s">
        <v>33</v>
      </c>
    </row>
    <row r="25" spans="1:46" ht="16.5" thickBot="1">
      <c r="A25" s="338"/>
      <c r="B25" s="107">
        <f>M5</f>
        <v>0</v>
      </c>
      <c r="C25" s="108">
        <f>L5</f>
        <v>0</v>
      </c>
      <c r="D25" s="108">
        <f>M9</f>
        <v>0</v>
      </c>
      <c r="E25" s="108">
        <f>L9</f>
        <v>0</v>
      </c>
      <c r="F25" s="108">
        <f>M13</f>
        <v>0</v>
      </c>
      <c r="G25" s="108">
        <f>L13</f>
        <v>0</v>
      </c>
      <c r="H25" s="108">
        <f>M17</f>
        <v>0</v>
      </c>
      <c r="I25" s="108">
        <f>L17</f>
        <v>0</v>
      </c>
      <c r="J25" s="109">
        <f>M21</f>
        <v>0</v>
      </c>
      <c r="K25" s="109">
        <f>L21</f>
        <v>0</v>
      </c>
      <c r="L25" s="65"/>
      <c r="M25" s="56" t="s">
        <v>41</v>
      </c>
      <c r="N25" s="82">
        <f>SUM(C23:C25,E23:E25,G23:G25,I23:I25,K23:K25,M23:M25)</f>
        <v>85</v>
      </c>
      <c r="O25" s="86" t="s">
        <v>32</v>
      </c>
      <c r="P25" s="55">
        <f>N24/N25</f>
        <v>1.611764705882353</v>
      </c>
      <c r="Q25" s="41" t="s">
        <v>34</v>
      </c>
    </row>
    <row r="26" spans="1:46">
      <c r="A26" s="3" t="s">
        <v>420</v>
      </c>
      <c r="B26" s="3" t="s">
        <v>421</v>
      </c>
    </row>
    <row r="27" spans="1:46">
      <c r="B27" s="3" t="s">
        <v>422</v>
      </c>
    </row>
  </sheetData>
  <mergeCells count="28">
    <mergeCell ref="S10:S13"/>
    <mergeCell ref="S14:S17"/>
    <mergeCell ref="AI1:AJ1"/>
    <mergeCell ref="AK1:AL1"/>
    <mergeCell ref="AM1:AN1"/>
    <mergeCell ref="T1:U1"/>
    <mergeCell ref="V1:W1"/>
    <mergeCell ref="X1:Y1"/>
    <mergeCell ref="Z1:AA1"/>
    <mergeCell ref="S2:S5"/>
    <mergeCell ref="S6:S9"/>
    <mergeCell ref="AO1:AP1"/>
    <mergeCell ref="AH2:AH5"/>
    <mergeCell ref="AH6:AH9"/>
    <mergeCell ref="AH10:AH13"/>
    <mergeCell ref="AH14:AH17"/>
    <mergeCell ref="J1:K1"/>
    <mergeCell ref="L1:M1"/>
    <mergeCell ref="A22:A25"/>
    <mergeCell ref="B1:C1"/>
    <mergeCell ref="D1:E1"/>
    <mergeCell ref="F1:G1"/>
    <mergeCell ref="H1:I1"/>
    <mergeCell ref="A2:A5"/>
    <mergeCell ref="A6:A9"/>
    <mergeCell ref="A10:A13"/>
    <mergeCell ref="A14:A17"/>
    <mergeCell ref="A18:A21"/>
  </mergeCells>
  <pageMargins left="0.51181102362204722" right="0.51181102362204722" top="0.55118110236220474" bottom="0.55118110236220474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8"/>
  <sheetViews>
    <sheetView topLeftCell="U1" workbookViewId="0">
      <selection activeCell="AO3" sqref="AO3:AQ9"/>
    </sheetView>
  </sheetViews>
  <sheetFormatPr defaultRowHeight="15"/>
  <cols>
    <col min="1" max="1" width="15.140625" style="156" bestFit="1" customWidth="1"/>
    <col min="2" max="2" width="14.42578125" style="156" bestFit="1" customWidth="1"/>
    <col min="3" max="3" width="11.42578125" style="3" bestFit="1" customWidth="1"/>
    <col min="4" max="4" width="12" style="3" bestFit="1" customWidth="1"/>
    <col min="5" max="7" width="4.42578125" style="3" bestFit="1" customWidth="1"/>
    <col min="8" max="8" width="7.7109375" style="3" bestFit="1" customWidth="1"/>
    <col min="9" max="9" width="11.42578125" style="3" bestFit="1" customWidth="1"/>
    <col min="10" max="10" width="12" style="3" bestFit="1" customWidth="1"/>
    <col min="11" max="13" width="4.42578125" style="3" bestFit="1" customWidth="1"/>
    <col min="14" max="14" width="7.7109375" style="3" bestFit="1" customWidth="1"/>
    <col min="15" max="17" width="6.42578125" style="3" bestFit="1" customWidth="1"/>
    <col min="18" max="18" width="7.7109375" style="3" bestFit="1" customWidth="1"/>
    <col min="19" max="19" width="11.42578125" style="3" bestFit="1" customWidth="1"/>
    <col min="20" max="20" width="12" style="3" bestFit="1" customWidth="1"/>
    <col min="21" max="22" width="4.42578125" style="3" bestFit="1" customWidth="1"/>
    <col min="23" max="23" width="6.42578125" style="3" bestFit="1" customWidth="1"/>
    <col min="24" max="24" width="5.42578125" style="3" bestFit="1" customWidth="1"/>
    <col min="25" max="25" width="7.7109375" style="3" bestFit="1" customWidth="1"/>
  </cols>
  <sheetData>
    <row r="1" spans="1:45">
      <c r="A1" s="115"/>
      <c r="B1" s="116"/>
      <c r="C1" s="117"/>
      <c r="D1" s="117"/>
      <c r="E1" s="345" t="s">
        <v>94</v>
      </c>
      <c r="F1" s="345"/>
      <c r="G1" s="345"/>
      <c r="H1" s="345"/>
      <c r="I1" s="118"/>
      <c r="J1" s="118"/>
      <c r="K1" s="346" t="s">
        <v>95</v>
      </c>
      <c r="L1" s="346"/>
      <c r="M1" s="346"/>
      <c r="N1" s="346"/>
      <c r="O1" s="346"/>
      <c r="P1" s="346"/>
      <c r="Q1" s="346"/>
      <c r="R1" s="346"/>
      <c r="S1" s="119"/>
      <c r="T1" s="119"/>
      <c r="U1" s="347" t="s">
        <v>96</v>
      </c>
      <c r="V1" s="347"/>
      <c r="W1" s="347"/>
      <c r="X1" s="347"/>
      <c r="Y1" s="347"/>
      <c r="Z1" s="157" t="s">
        <v>231</v>
      </c>
      <c r="AA1" s="158">
        <v>12</v>
      </c>
      <c r="AB1" s="158">
        <v>11</v>
      </c>
      <c r="AC1" s="158">
        <v>10</v>
      </c>
      <c r="AD1" s="158">
        <v>9</v>
      </c>
      <c r="AE1" s="158">
        <v>8</v>
      </c>
      <c r="AF1" s="158">
        <v>7</v>
      </c>
      <c r="AG1" s="158">
        <v>6</v>
      </c>
      <c r="AH1" s="158">
        <v>5</v>
      </c>
      <c r="AI1" s="158">
        <v>4</v>
      </c>
      <c r="AJ1" s="158">
        <v>3</v>
      </c>
      <c r="AK1" s="158">
        <v>2</v>
      </c>
      <c r="AL1" s="160" t="s">
        <v>232</v>
      </c>
      <c r="AM1" s="157" t="s">
        <v>231</v>
      </c>
    </row>
    <row r="2" spans="1:45">
      <c r="A2" s="115"/>
      <c r="B2" s="116"/>
      <c r="C2" s="117"/>
      <c r="D2" s="117"/>
      <c r="E2" s="345" t="s">
        <v>97</v>
      </c>
      <c r="F2" s="345"/>
      <c r="G2" s="345"/>
      <c r="H2" s="120"/>
      <c r="I2" s="118"/>
      <c r="J2" s="118"/>
      <c r="K2" s="346" t="s">
        <v>97</v>
      </c>
      <c r="L2" s="346"/>
      <c r="M2" s="346"/>
      <c r="N2" s="121"/>
      <c r="O2" s="348" t="s">
        <v>97</v>
      </c>
      <c r="P2" s="348"/>
      <c r="Q2" s="348"/>
      <c r="R2" s="122"/>
      <c r="S2" s="123"/>
      <c r="T2" s="123"/>
      <c r="U2" s="347" t="s">
        <v>97</v>
      </c>
      <c r="V2" s="347"/>
      <c r="W2" s="347"/>
      <c r="X2" s="347"/>
      <c r="Y2" s="124"/>
      <c r="Z2" s="159" t="s">
        <v>230</v>
      </c>
      <c r="AA2">
        <v>11</v>
      </c>
      <c r="AB2">
        <v>10</v>
      </c>
      <c r="AC2" s="3">
        <v>9</v>
      </c>
      <c r="AD2" s="3">
        <v>8</v>
      </c>
      <c r="AE2" s="3">
        <v>7</v>
      </c>
      <c r="AF2" s="3">
        <v>6</v>
      </c>
      <c r="AG2" s="3">
        <v>5</v>
      </c>
      <c r="AH2" s="3">
        <v>4</v>
      </c>
      <c r="AI2" s="3">
        <v>3</v>
      </c>
      <c r="AJ2" s="3">
        <v>2</v>
      </c>
      <c r="AK2" s="3">
        <v>1</v>
      </c>
      <c r="AL2" s="161">
        <f>SUM(AA2:AK2)</f>
        <v>66</v>
      </c>
      <c r="AM2" s="162">
        <v>12</v>
      </c>
    </row>
    <row r="3" spans="1:45" ht="15.75" thickBot="1">
      <c r="A3" s="125" t="s">
        <v>98</v>
      </c>
      <c r="B3" s="126" t="s">
        <v>99</v>
      </c>
      <c r="C3" s="127" t="s">
        <v>59</v>
      </c>
      <c r="D3" s="127" t="s">
        <v>100</v>
      </c>
      <c r="E3" s="128" t="s">
        <v>14</v>
      </c>
      <c r="F3" s="128" t="s">
        <v>15</v>
      </c>
      <c r="G3" s="128" t="s">
        <v>101</v>
      </c>
      <c r="H3" s="128" t="s">
        <v>102</v>
      </c>
      <c r="I3" s="129" t="s">
        <v>59</v>
      </c>
      <c r="J3" s="129" t="s">
        <v>100</v>
      </c>
      <c r="K3" s="130" t="s">
        <v>14</v>
      </c>
      <c r="L3" s="130" t="s">
        <v>15</v>
      </c>
      <c r="M3" s="130" t="s">
        <v>101</v>
      </c>
      <c r="N3" s="130" t="s">
        <v>102</v>
      </c>
      <c r="O3" s="131" t="s">
        <v>14</v>
      </c>
      <c r="P3" s="131" t="s">
        <v>15</v>
      </c>
      <c r="Q3" s="131" t="s">
        <v>101</v>
      </c>
      <c r="R3" s="131" t="s">
        <v>102</v>
      </c>
      <c r="S3" s="132" t="s">
        <v>59</v>
      </c>
      <c r="T3" s="132" t="s">
        <v>100</v>
      </c>
      <c r="U3" s="133" t="s">
        <v>14</v>
      </c>
      <c r="V3" s="133" t="s">
        <v>15</v>
      </c>
      <c r="W3" s="133" t="s">
        <v>101</v>
      </c>
      <c r="X3" s="133" t="s">
        <v>103</v>
      </c>
      <c r="Y3" s="133" t="s">
        <v>102</v>
      </c>
      <c r="AA3" s="248" t="s">
        <v>105</v>
      </c>
      <c r="AB3" s="3">
        <v>10</v>
      </c>
      <c r="AC3" s="3">
        <v>9</v>
      </c>
      <c r="AD3" s="3">
        <v>8</v>
      </c>
      <c r="AE3" s="3">
        <v>7</v>
      </c>
      <c r="AF3" s="3">
        <v>6</v>
      </c>
      <c r="AG3" s="3">
        <v>5</v>
      </c>
      <c r="AH3" s="3">
        <v>4</v>
      </c>
      <c r="AI3" s="3">
        <v>3</v>
      </c>
      <c r="AJ3" s="3">
        <v>2</v>
      </c>
      <c r="AK3" s="3">
        <v>1</v>
      </c>
      <c r="AL3" s="161">
        <f t="shared" ref="AL3:AL12" si="0">SUM(AA3:AK3)</f>
        <v>55</v>
      </c>
      <c r="AM3" s="162">
        <v>11</v>
      </c>
      <c r="AO3" s="248" t="s">
        <v>105</v>
      </c>
      <c r="AP3" s="249" t="s">
        <v>106</v>
      </c>
      <c r="AQ3" s="249" t="s">
        <v>120</v>
      </c>
      <c r="AR3" s="3"/>
      <c r="AS3" s="3"/>
    </row>
    <row r="4" spans="1:45">
      <c r="A4" s="115">
        <v>4</v>
      </c>
      <c r="B4" s="116" t="s">
        <v>104</v>
      </c>
      <c r="C4" s="134">
        <v>0</v>
      </c>
      <c r="D4" s="134">
        <v>45</v>
      </c>
      <c r="E4" s="135" t="s">
        <v>105</v>
      </c>
      <c r="F4" s="134" t="s">
        <v>106</v>
      </c>
      <c r="G4" s="134"/>
      <c r="H4" s="134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>
        <v>0</v>
      </c>
      <c r="T4" s="137">
        <v>45</v>
      </c>
      <c r="U4" s="138" t="s">
        <v>105</v>
      </c>
      <c r="V4" s="137" t="s">
        <v>106</v>
      </c>
      <c r="W4" s="137"/>
      <c r="X4" s="137"/>
      <c r="Y4" s="139"/>
      <c r="AA4" s="249" t="s">
        <v>109</v>
      </c>
      <c r="AB4" s="249" t="s">
        <v>114</v>
      </c>
      <c r="AC4" s="3">
        <v>9</v>
      </c>
      <c r="AD4" s="3">
        <v>8</v>
      </c>
      <c r="AE4" s="3">
        <v>7</v>
      </c>
      <c r="AF4" s="3">
        <v>6</v>
      </c>
      <c r="AG4" s="3">
        <v>5</v>
      </c>
      <c r="AH4" s="3">
        <v>4</v>
      </c>
      <c r="AI4" s="3">
        <v>3</v>
      </c>
      <c r="AJ4" s="3">
        <v>2</v>
      </c>
      <c r="AK4" s="3">
        <v>1</v>
      </c>
      <c r="AL4" s="161">
        <f t="shared" si="0"/>
        <v>45</v>
      </c>
      <c r="AM4" s="162">
        <v>10</v>
      </c>
      <c r="AO4" s="249" t="s">
        <v>109</v>
      </c>
      <c r="AP4" s="249" t="s">
        <v>118</v>
      </c>
      <c r="AQ4" s="249" t="s">
        <v>121</v>
      </c>
      <c r="AR4" s="3"/>
      <c r="AS4" s="3"/>
    </row>
    <row r="5" spans="1:45">
      <c r="A5" s="115" t="s">
        <v>107</v>
      </c>
      <c r="B5" s="116" t="s">
        <v>108</v>
      </c>
      <c r="C5" s="120">
        <v>45</v>
      </c>
      <c r="D5" s="140">
        <v>6.25E-2</v>
      </c>
      <c r="E5" s="120" t="s">
        <v>109</v>
      </c>
      <c r="F5" s="120" t="s">
        <v>110</v>
      </c>
      <c r="G5" s="120"/>
      <c r="H5" s="120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24">
        <v>45</v>
      </c>
      <c r="T5" s="141">
        <v>6.25E-2</v>
      </c>
      <c r="U5" s="124" t="s">
        <v>109</v>
      </c>
      <c r="V5" s="124" t="s">
        <v>110</v>
      </c>
      <c r="W5" s="124"/>
      <c r="X5" s="124"/>
      <c r="Y5" s="142"/>
      <c r="AA5" s="249" t="s">
        <v>113</v>
      </c>
      <c r="AB5" s="249" t="s">
        <v>110</v>
      </c>
      <c r="AC5" s="249" t="s">
        <v>106</v>
      </c>
      <c r="AD5" s="3">
        <v>8</v>
      </c>
      <c r="AE5" s="3">
        <v>7</v>
      </c>
      <c r="AF5" s="3">
        <v>6</v>
      </c>
      <c r="AG5" s="3">
        <v>5</v>
      </c>
      <c r="AH5" s="3">
        <v>4</v>
      </c>
      <c r="AI5" s="3">
        <v>3</v>
      </c>
      <c r="AJ5" s="3">
        <v>2</v>
      </c>
      <c r="AK5" s="3">
        <v>1</v>
      </c>
      <c r="AL5" s="161">
        <f t="shared" si="0"/>
        <v>36</v>
      </c>
      <c r="AM5" s="162">
        <v>9</v>
      </c>
      <c r="AO5" s="249" t="s">
        <v>113</v>
      </c>
      <c r="AP5" s="249" t="s">
        <v>123</v>
      </c>
      <c r="AQ5" s="249" t="s">
        <v>119</v>
      </c>
      <c r="AS5" s="3"/>
    </row>
    <row r="6" spans="1:45">
      <c r="A6" s="115" t="s">
        <v>111</v>
      </c>
      <c r="B6" s="116" t="s">
        <v>112</v>
      </c>
      <c r="C6" s="140">
        <v>6.25E-2</v>
      </c>
      <c r="D6" s="140">
        <v>9.375E-2</v>
      </c>
      <c r="E6" s="120" t="s">
        <v>113</v>
      </c>
      <c r="F6" s="120" t="s">
        <v>114</v>
      </c>
      <c r="G6" s="120"/>
      <c r="H6" s="120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41">
        <v>6.25E-2</v>
      </c>
      <c r="T6" s="141">
        <v>9.375E-2</v>
      </c>
      <c r="U6" s="124" t="s">
        <v>113</v>
      </c>
      <c r="V6" s="124" t="s">
        <v>114</v>
      </c>
      <c r="W6" s="124"/>
      <c r="X6" s="124"/>
      <c r="Y6" s="142"/>
      <c r="AA6" s="250" t="s">
        <v>125</v>
      </c>
      <c r="AB6" s="249" t="s">
        <v>118</v>
      </c>
      <c r="AC6" s="249" t="s">
        <v>119</v>
      </c>
      <c r="AD6" s="250" t="s">
        <v>117</v>
      </c>
      <c r="AE6" s="3">
        <v>7</v>
      </c>
      <c r="AF6" s="3">
        <v>6</v>
      </c>
      <c r="AG6" s="3">
        <v>5</v>
      </c>
      <c r="AH6" s="3">
        <v>4</v>
      </c>
      <c r="AI6" s="3">
        <v>3</v>
      </c>
      <c r="AJ6" s="3">
        <v>2</v>
      </c>
      <c r="AK6" s="3">
        <v>1</v>
      </c>
      <c r="AL6" s="161">
        <f t="shared" si="0"/>
        <v>28</v>
      </c>
      <c r="AM6" s="162">
        <v>8</v>
      </c>
      <c r="AS6" s="3"/>
    </row>
    <row r="7" spans="1:45">
      <c r="A7" s="115"/>
      <c r="B7" s="116"/>
      <c r="C7" s="117"/>
      <c r="D7" s="117"/>
      <c r="E7" s="117"/>
      <c r="F7" s="117"/>
      <c r="G7" s="117"/>
      <c r="H7" s="117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AA7" s="250" t="s">
        <v>127</v>
      </c>
      <c r="AB7" s="249" t="s">
        <v>123</v>
      </c>
      <c r="AC7" s="249" t="s">
        <v>126</v>
      </c>
      <c r="AD7" s="249" t="s">
        <v>121</v>
      </c>
      <c r="AE7" s="249" t="s">
        <v>120</v>
      </c>
      <c r="AF7" s="3">
        <v>6</v>
      </c>
      <c r="AG7" s="3">
        <v>5</v>
      </c>
      <c r="AH7" s="3">
        <v>4</v>
      </c>
      <c r="AI7" s="3">
        <v>3</v>
      </c>
      <c r="AJ7" s="3">
        <v>2</v>
      </c>
      <c r="AK7" s="3">
        <v>1</v>
      </c>
      <c r="AL7" s="161">
        <f>SUM(AA7:AK7)</f>
        <v>21</v>
      </c>
      <c r="AM7" s="162">
        <v>7</v>
      </c>
      <c r="AO7" s="250" t="s">
        <v>125</v>
      </c>
      <c r="AP7" s="249" t="s">
        <v>110</v>
      </c>
      <c r="AQ7" s="249" t="s">
        <v>126</v>
      </c>
    </row>
    <row r="8" spans="1:45">
      <c r="A8" s="115">
        <v>5</v>
      </c>
      <c r="B8" s="116" t="s">
        <v>104</v>
      </c>
      <c r="C8" s="120">
        <v>0</v>
      </c>
      <c r="D8" s="120">
        <v>45</v>
      </c>
      <c r="E8" s="120" t="s">
        <v>105</v>
      </c>
      <c r="F8" s="120" t="s">
        <v>106</v>
      </c>
      <c r="G8" s="120"/>
      <c r="H8" s="120">
        <v>5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24">
        <v>0</v>
      </c>
      <c r="T8" s="124">
        <v>45</v>
      </c>
      <c r="U8" s="124" t="s">
        <v>105</v>
      </c>
      <c r="V8" s="124" t="s">
        <v>106</v>
      </c>
      <c r="W8" s="124"/>
      <c r="X8" s="124"/>
      <c r="Y8" s="124">
        <v>5</v>
      </c>
      <c r="AA8" s="250" t="s">
        <v>202</v>
      </c>
      <c r="AB8" s="249" t="s">
        <v>131</v>
      </c>
      <c r="AC8" s="249" t="s">
        <v>135</v>
      </c>
      <c r="AD8" s="250" t="s">
        <v>134</v>
      </c>
      <c r="AE8" s="250" t="s">
        <v>133</v>
      </c>
      <c r="AF8" s="250" t="s">
        <v>130</v>
      </c>
      <c r="AG8" s="3">
        <v>5</v>
      </c>
      <c r="AH8" s="3">
        <v>4</v>
      </c>
      <c r="AI8" s="3">
        <v>3</v>
      </c>
      <c r="AJ8" s="3">
        <v>2</v>
      </c>
      <c r="AK8" s="3">
        <v>1</v>
      </c>
      <c r="AL8" s="161">
        <f t="shared" si="0"/>
        <v>15</v>
      </c>
      <c r="AM8" s="162">
        <v>6</v>
      </c>
      <c r="AO8" s="250" t="s">
        <v>127</v>
      </c>
      <c r="AP8" s="249" t="s">
        <v>114</v>
      </c>
      <c r="AQ8" s="250" t="s">
        <v>117</v>
      </c>
    </row>
    <row r="9" spans="1:45">
      <c r="A9" s="115" t="s">
        <v>115</v>
      </c>
      <c r="B9" s="116" t="s">
        <v>108</v>
      </c>
      <c r="C9" s="120">
        <v>45</v>
      </c>
      <c r="D9" s="140">
        <v>6.25E-2</v>
      </c>
      <c r="E9" s="120" t="s">
        <v>116</v>
      </c>
      <c r="F9" s="120" t="s">
        <v>114</v>
      </c>
      <c r="G9" s="120"/>
      <c r="H9" s="120">
        <v>4</v>
      </c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24">
        <v>45</v>
      </c>
      <c r="T9" s="141">
        <v>6.25E-2</v>
      </c>
      <c r="U9" s="124" t="s">
        <v>116</v>
      </c>
      <c r="V9" s="124" t="s">
        <v>114</v>
      </c>
      <c r="W9" s="124"/>
      <c r="X9" s="124"/>
      <c r="Y9" s="124">
        <v>4</v>
      </c>
      <c r="AA9" s="111" t="s">
        <v>203</v>
      </c>
      <c r="AB9" s="3" t="s">
        <v>208</v>
      </c>
      <c r="AC9" s="3" t="s">
        <v>213</v>
      </c>
      <c r="AD9" s="155" t="s">
        <v>218</v>
      </c>
      <c r="AE9" s="111" t="s">
        <v>140</v>
      </c>
      <c r="AF9" s="111" t="s">
        <v>138</v>
      </c>
      <c r="AG9" s="111" t="s">
        <v>136</v>
      </c>
      <c r="AH9" s="3">
        <v>4</v>
      </c>
      <c r="AI9" s="3">
        <v>3</v>
      </c>
      <c r="AJ9" s="3">
        <v>2</v>
      </c>
      <c r="AK9" s="3">
        <v>1</v>
      </c>
      <c r="AL9" s="161">
        <f t="shared" si="0"/>
        <v>10</v>
      </c>
      <c r="AM9" s="162">
        <v>5</v>
      </c>
      <c r="AO9" s="250" t="s">
        <v>381</v>
      </c>
    </row>
    <row r="10" spans="1:45">
      <c r="A10" s="115" t="s">
        <v>111</v>
      </c>
      <c r="B10" s="116" t="s">
        <v>112</v>
      </c>
      <c r="C10" s="140">
        <v>6.25E-2</v>
      </c>
      <c r="D10" s="140">
        <v>9.375E-2</v>
      </c>
      <c r="E10" s="120" t="s">
        <v>117</v>
      </c>
      <c r="F10" s="120" t="s">
        <v>109</v>
      </c>
      <c r="G10" s="120"/>
      <c r="H10" s="120">
        <v>2</v>
      </c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41">
        <v>6.25E-2</v>
      </c>
      <c r="T10" s="141">
        <v>9.375E-2</v>
      </c>
      <c r="U10" s="124" t="s">
        <v>117</v>
      </c>
      <c r="V10" s="124" t="s">
        <v>109</v>
      </c>
      <c r="W10" s="124"/>
      <c r="X10" s="124"/>
      <c r="Y10" s="124">
        <v>2</v>
      </c>
      <c r="AA10" s="111" t="s">
        <v>204</v>
      </c>
      <c r="AB10" s="3" t="s">
        <v>209</v>
      </c>
      <c r="AC10" s="3" t="s">
        <v>214</v>
      </c>
      <c r="AD10" s="3" t="s">
        <v>219</v>
      </c>
      <c r="AE10" s="111" t="s">
        <v>223</v>
      </c>
      <c r="AF10" s="111" t="s">
        <v>146</v>
      </c>
      <c r="AG10" s="111" t="s">
        <v>144</v>
      </c>
      <c r="AH10" s="111" t="s">
        <v>143</v>
      </c>
      <c r="AI10" s="3">
        <v>3</v>
      </c>
      <c r="AJ10" s="3">
        <v>2</v>
      </c>
      <c r="AK10" s="3">
        <v>1</v>
      </c>
      <c r="AL10" s="161">
        <f t="shared" si="0"/>
        <v>6</v>
      </c>
      <c r="AM10" s="162">
        <v>4</v>
      </c>
    </row>
    <row r="11" spans="1:45">
      <c r="A11" s="115"/>
      <c r="B11" s="116"/>
      <c r="C11" s="140">
        <v>9.375E-2</v>
      </c>
      <c r="D11" s="140">
        <v>0.125</v>
      </c>
      <c r="E11" s="120" t="s">
        <v>118</v>
      </c>
      <c r="F11" s="120" t="s">
        <v>113</v>
      </c>
      <c r="G11" s="120"/>
      <c r="H11" s="120">
        <v>3</v>
      </c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41">
        <v>9.375E-2</v>
      </c>
      <c r="T11" s="141">
        <v>0.125</v>
      </c>
      <c r="U11" s="124" t="s">
        <v>118</v>
      </c>
      <c r="V11" s="124" t="s">
        <v>113</v>
      </c>
      <c r="W11" s="124"/>
      <c r="X11" s="124"/>
      <c r="Y11" s="124">
        <v>3</v>
      </c>
      <c r="AA11" s="111" t="s">
        <v>205</v>
      </c>
      <c r="AB11" s="3" t="s">
        <v>210</v>
      </c>
      <c r="AC11" s="3" t="s">
        <v>215</v>
      </c>
      <c r="AD11" s="111" t="s">
        <v>220</v>
      </c>
      <c r="AE11" s="111" t="s">
        <v>224</v>
      </c>
      <c r="AF11" s="111" t="s">
        <v>227</v>
      </c>
      <c r="AG11" s="111" t="s">
        <v>156</v>
      </c>
      <c r="AH11" s="111" t="s">
        <v>159</v>
      </c>
      <c r="AI11" s="111" t="s">
        <v>153</v>
      </c>
      <c r="AJ11" s="3">
        <v>2</v>
      </c>
      <c r="AK11" s="3">
        <v>1</v>
      </c>
      <c r="AL11" s="161">
        <f t="shared" si="0"/>
        <v>3</v>
      </c>
      <c r="AM11" s="162">
        <v>3</v>
      </c>
    </row>
    <row r="12" spans="1:45">
      <c r="A12" s="115"/>
      <c r="B12" s="116"/>
      <c r="C12" s="140">
        <v>0.125</v>
      </c>
      <c r="D12" s="140">
        <v>0.15625</v>
      </c>
      <c r="E12" s="120" t="s">
        <v>119</v>
      </c>
      <c r="F12" s="120" t="s">
        <v>110</v>
      </c>
      <c r="G12" s="120"/>
      <c r="H12" s="120">
        <v>1</v>
      </c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41">
        <v>0.125</v>
      </c>
      <c r="T12" s="141">
        <v>0.15625</v>
      </c>
      <c r="U12" s="124" t="s">
        <v>119</v>
      </c>
      <c r="V12" s="124" t="s">
        <v>110</v>
      </c>
      <c r="W12" s="124"/>
      <c r="X12" s="124"/>
      <c r="Y12" s="124">
        <v>1</v>
      </c>
      <c r="AA12" s="111" t="s">
        <v>206</v>
      </c>
      <c r="AB12" s="3" t="s">
        <v>211</v>
      </c>
      <c r="AC12" s="3" t="s">
        <v>216</v>
      </c>
      <c r="AD12" s="111" t="s">
        <v>221</v>
      </c>
      <c r="AE12" s="111" t="s">
        <v>225</v>
      </c>
      <c r="AF12" s="111" t="s">
        <v>228</v>
      </c>
      <c r="AG12" s="111" t="s">
        <v>179</v>
      </c>
      <c r="AH12" s="111" t="s">
        <v>168</v>
      </c>
      <c r="AI12" s="111" t="s">
        <v>171</v>
      </c>
      <c r="AJ12" s="111" t="s">
        <v>165</v>
      </c>
      <c r="AK12">
        <v>1</v>
      </c>
      <c r="AL12" s="161">
        <f t="shared" si="0"/>
        <v>1</v>
      </c>
      <c r="AM12" s="162">
        <v>2</v>
      </c>
    </row>
    <row r="13" spans="1:45">
      <c r="A13" s="115"/>
      <c r="B13" s="116"/>
      <c r="C13" s="117"/>
      <c r="D13" s="117"/>
      <c r="E13" s="117"/>
      <c r="F13" s="117"/>
      <c r="G13" s="117"/>
      <c r="H13" s="117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AA13" s="111" t="s">
        <v>207</v>
      </c>
      <c r="AB13" s="3" t="s">
        <v>212</v>
      </c>
      <c r="AC13" s="3" t="s">
        <v>217</v>
      </c>
      <c r="AD13" s="111" t="s">
        <v>222</v>
      </c>
      <c r="AE13" s="111" t="s">
        <v>226</v>
      </c>
      <c r="AF13" s="111" t="s">
        <v>229</v>
      </c>
      <c r="AG13" s="111" t="s">
        <v>182</v>
      </c>
      <c r="AH13" s="111" t="s">
        <v>177</v>
      </c>
      <c r="AI13" s="111" t="s">
        <v>180</v>
      </c>
      <c r="AJ13" s="111" t="s">
        <v>175</v>
      </c>
      <c r="AK13" s="111" t="s">
        <v>174</v>
      </c>
      <c r="AL13" s="111"/>
    </row>
    <row r="14" spans="1:45">
      <c r="A14" s="115">
        <v>6</v>
      </c>
      <c r="B14" s="116" t="s">
        <v>104</v>
      </c>
      <c r="C14" s="120">
        <v>0</v>
      </c>
      <c r="D14" s="120">
        <v>45</v>
      </c>
      <c r="E14" s="120" t="s">
        <v>105</v>
      </c>
      <c r="F14" s="120" t="s">
        <v>106</v>
      </c>
      <c r="G14" s="120" t="s">
        <v>120</v>
      </c>
      <c r="H14" s="120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24">
        <v>0</v>
      </c>
      <c r="T14" s="124">
        <v>45</v>
      </c>
      <c r="U14" s="124" t="s">
        <v>105</v>
      </c>
      <c r="V14" s="124" t="s">
        <v>106</v>
      </c>
      <c r="W14" s="124" t="s">
        <v>120</v>
      </c>
      <c r="X14" s="124"/>
      <c r="Y14" s="142"/>
    </row>
    <row r="15" spans="1:45">
      <c r="A15" s="115" t="s">
        <v>115</v>
      </c>
      <c r="B15" s="116" t="s">
        <v>108</v>
      </c>
      <c r="C15" s="120">
        <v>45</v>
      </c>
      <c r="D15" s="140">
        <v>6.25E-2</v>
      </c>
      <c r="E15" s="120" t="s">
        <v>109</v>
      </c>
      <c r="F15" s="120" t="s">
        <v>118</v>
      </c>
      <c r="G15" s="120" t="s">
        <v>121</v>
      </c>
      <c r="H15" s="120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24">
        <v>45</v>
      </c>
      <c r="T15" s="141">
        <v>6.25E-2</v>
      </c>
      <c r="U15" s="124" t="s">
        <v>109</v>
      </c>
      <c r="V15" s="124" t="s">
        <v>118</v>
      </c>
      <c r="W15" s="124" t="s">
        <v>121</v>
      </c>
      <c r="X15" s="124"/>
      <c r="Y15" s="142"/>
    </row>
    <row r="16" spans="1:45">
      <c r="A16" s="115" t="s">
        <v>111</v>
      </c>
      <c r="B16" s="116" t="s">
        <v>122</v>
      </c>
      <c r="C16" s="140">
        <v>6.25E-2</v>
      </c>
      <c r="D16" s="140">
        <v>9.375E-2</v>
      </c>
      <c r="E16" s="120" t="s">
        <v>113</v>
      </c>
      <c r="F16" s="120" t="s">
        <v>123</v>
      </c>
      <c r="G16" s="120" t="s">
        <v>119</v>
      </c>
      <c r="H16" s="120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41">
        <v>6.25E-2</v>
      </c>
      <c r="T16" s="141">
        <v>9.375E-2</v>
      </c>
      <c r="U16" s="124" t="s">
        <v>113</v>
      </c>
      <c r="V16" s="124" t="s">
        <v>123</v>
      </c>
      <c r="W16" s="124" t="s">
        <v>119</v>
      </c>
      <c r="X16" s="124"/>
      <c r="Y16" s="142"/>
      <c r="AA16" s="120">
        <v>0</v>
      </c>
      <c r="AB16" s="120">
        <v>45</v>
      </c>
      <c r="AC16" s="120" t="s">
        <v>105</v>
      </c>
      <c r="AD16" s="120" t="s">
        <v>106</v>
      </c>
      <c r="AE16" s="120" t="s">
        <v>120</v>
      </c>
      <c r="AF16" s="120">
        <v>7</v>
      </c>
    </row>
    <row r="17" spans="1:43">
      <c r="A17" s="115"/>
      <c r="B17" s="116" t="s">
        <v>124</v>
      </c>
      <c r="C17" s="140">
        <v>9.375E-2</v>
      </c>
      <c r="D17" s="140">
        <v>0.125</v>
      </c>
      <c r="E17" s="120" t="s">
        <v>125</v>
      </c>
      <c r="F17" s="120" t="s">
        <v>110</v>
      </c>
      <c r="G17" s="144" t="s">
        <v>126</v>
      </c>
      <c r="H17" s="120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41">
        <v>9.375E-2</v>
      </c>
      <c r="T17" s="141">
        <v>0.125</v>
      </c>
      <c r="U17" s="124" t="s">
        <v>125</v>
      </c>
      <c r="V17" s="124" t="s">
        <v>110</v>
      </c>
      <c r="W17" s="145" t="s">
        <v>126</v>
      </c>
      <c r="X17" s="124"/>
      <c r="Y17" s="142"/>
      <c r="AA17" s="120">
        <v>45</v>
      </c>
      <c r="AB17" s="140">
        <v>6.25E-2</v>
      </c>
      <c r="AC17" s="120" t="s">
        <v>129</v>
      </c>
      <c r="AD17" s="120" t="s">
        <v>114</v>
      </c>
      <c r="AE17" s="120" t="s">
        <v>117</v>
      </c>
      <c r="AF17" s="120">
        <v>6</v>
      </c>
    </row>
    <row r="18" spans="1:43">
      <c r="A18" s="115"/>
      <c r="B18" s="116"/>
      <c r="C18" s="140">
        <v>0.125</v>
      </c>
      <c r="D18" s="140">
        <v>0.15625</v>
      </c>
      <c r="E18" s="120" t="s">
        <v>127</v>
      </c>
      <c r="F18" s="120" t="s">
        <v>114</v>
      </c>
      <c r="G18" s="120" t="s">
        <v>117</v>
      </c>
      <c r="H18" s="120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41">
        <v>0.125</v>
      </c>
      <c r="T18" s="141">
        <v>0.15625</v>
      </c>
      <c r="U18" s="124" t="s">
        <v>127</v>
      </c>
      <c r="V18" s="124" t="s">
        <v>114</v>
      </c>
      <c r="W18" s="124" t="s">
        <v>117</v>
      </c>
      <c r="X18" s="124"/>
      <c r="Y18" s="142"/>
      <c r="AA18" s="140">
        <v>6.25E-2</v>
      </c>
      <c r="AB18" s="140">
        <v>9.375E-2</v>
      </c>
      <c r="AC18" s="120" t="s">
        <v>130</v>
      </c>
      <c r="AD18" s="120" t="s">
        <v>109</v>
      </c>
      <c r="AE18" s="120" t="s">
        <v>110</v>
      </c>
      <c r="AF18" s="120">
        <v>5</v>
      </c>
      <c r="AN18" s="242">
        <v>0.75</v>
      </c>
      <c r="AO18" s="294" t="s">
        <v>105</v>
      </c>
      <c r="AP18" s="295" t="s">
        <v>106</v>
      </c>
      <c r="AQ18" s="296" t="s">
        <v>105</v>
      </c>
    </row>
    <row r="19" spans="1:43">
      <c r="A19" s="115"/>
      <c r="B19" s="116"/>
      <c r="C19" s="117"/>
      <c r="D19" s="117"/>
      <c r="E19" s="117"/>
      <c r="F19" s="117"/>
      <c r="G19" s="117"/>
      <c r="H19" s="117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AA19" s="140">
        <v>9.375E-2</v>
      </c>
      <c r="AB19" s="140">
        <v>0.125</v>
      </c>
      <c r="AC19" s="120" t="s">
        <v>116</v>
      </c>
      <c r="AD19" s="120" t="s">
        <v>131</v>
      </c>
      <c r="AE19" s="120" t="s">
        <v>126</v>
      </c>
      <c r="AF19" s="120">
        <v>4</v>
      </c>
      <c r="AN19" s="242">
        <v>0.78472222222222221</v>
      </c>
      <c r="AO19" s="295" t="s">
        <v>109</v>
      </c>
      <c r="AP19" s="295" t="s">
        <v>110</v>
      </c>
      <c r="AQ19" s="297" t="s">
        <v>106</v>
      </c>
    </row>
    <row r="20" spans="1:43">
      <c r="A20" s="115">
        <v>7</v>
      </c>
      <c r="B20" s="116" t="s">
        <v>104</v>
      </c>
      <c r="C20" s="120">
        <v>0</v>
      </c>
      <c r="D20" s="120">
        <v>45</v>
      </c>
      <c r="E20" s="120" t="s">
        <v>105</v>
      </c>
      <c r="F20" s="120" t="s">
        <v>106</v>
      </c>
      <c r="G20" s="120" t="s">
        <v>120</v>
      </c>
      <c r="H20" s="120">
        <v>7</v>
      </c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24">
        <v>0</v>
      </c>
      <c r="T20" s="124">
        <v>35</v>
      </c>
      <c r="U20" s="124" t="s">
        <v>105</v>
      </c>
      <c r="V20" s="124" t="s">
        <v>106</v>
      </c>
      <c r="W20" s="124" t="s">
        <v>120</v>
      </c>
      <c r="X20" s="124"/>
      <c r="Y20" s="124">
        <v>7</v>
      </c>
      <c r="AA20" s="140">
        <v>0.125</v>
      </c>
      <c r="AB20" s="140">
        <v>0.15625</v>
      </c>
      <c r="AC20" s="120" t="s">
        <v>132</v>
      </c>
      <c r="AD20" s="120" t="s">
        <v>123</v>
      </c>
      <c r="AE20" s="120" t="s">
        <v>133</v>
      </c>
      <c r="AF20" s="120">
        <v>3</v>
      </c>
      <c r="AI20" s="134">
        <v>0</v>
      </c>
      <c r="AJ20" s="134">
        <v>45</v>
      </c>
      <c r="AK20" s="135" t="s">
        <v>105</v>
      </c>
      <c r="AL20" s="134" t="s">
        <v>106</v>
      </c>
      <c r="AN20" s="242">
        <v>0.81944444444444398</v>
      </c>
      <c r="AO20" s="295" t="s">
        <v>113</v>
      </c>
      <c r="AP20" s="297" t="s">
        <v>109</v>
      </c>
      <c r="AQ20" s="297" t="s">
        <v>110</v>
      </c>
    </row>
    <row r="21" spans="1:43">
      <c r="A21" s="115" t="s">
        <v>115</v>
      </c>
      <c r="B21" s="116" t="s">
        <v>108</v>
      </c>
      <c r="C21" s="120">
        <v>45</v>
      </c>
      <c r="D21" s="140">
        <v>6.25E-2</v>
      </c>
      <c r="E21" s="120" t="s">
        <v>129</v>
      </c>
      <c r="F21" s="120" t="s">
        <v>114</v>
      </c>
      <c r="G21" s="120" t="s">
        <v>117</v>
      </c>
      <c r="H21" s="120">
        <v>6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24">
        <v>35</v>
      </c>
      <c r="T21" s="141">
        <v>4.8611111111111112E-2</v>
      </c>
      <c r="U21" s="124" t="s">
        <v>129</v>
      </c>
      <c r="V21" s="124" t="s">
        <v>114</v>
      </c>
      <c r="W21" s="124" t="s">
        <v>117</v>
      </c>
      <c r="X21" s="124"/>
      <c r="Y21" s="124">
        <v>6</v>
      </c>
      <c r="AA21" s="140">
        <v>0.15625</v>
      </c>
      <c r="AB21" s="140">
        <v>0.1875</v>
      </c>
      <c r="AC21" s="120" t="s">
        <v>119</v>
      </c>
      <c r="AD21" s="144" t="s">
        <v>127</v>
      </c>
      <c r="AE21" s="120" t="s">
        <v>134</v>
      </c>
      <c r="AF21" s="120">
        <v>2</v>
      </c>
      <c r="AI21" s="120">
        <v>45</v>
      </c>
      <c r="AJ21" s="140">
        <v>6.25E-2</v>
      </c>
      <c r="AK21" s="120" t="s">
        <v>109</v>
      </c>
      <c r="AL21" s="120" t="s">
        <v>110</v>
      </c>
      <c r="AN21" s="242">
        <v>0.85416666666666696</v>
      </c>
      <c r="AO21" s="295" t="s">
        <v>114</v>
      </c>
      <c r="AP21" s="297" t="s">
        <v>113</v>
      </c>
      <c r="AQ21" s="297" t="s">
        <v>114</v>
      </c>
    </row>
    <row r="22" spans="1:43">
      <c r="A22" s="115" t="s">
        <v>111</v>
      </c>
      <c r="B22" s="116" t="s">
        <v>122</v>
      </c>
      <c r="C22" s="140">
        <v>6.25E-2</v>
      </c>
      <c r="D22" s="140">
        <v>9.375E-2</v>
      </c>
      <c r="E22" s="120" t="s">
        <v>130</v>
      </c>
      <c r="F22" s="120" t="s">
        <v>109</v>
      </c>
      <c r="G22" s="120" t="s">
        <v>110</v>
      </c>
      <c r="H22" s="120">
        <v>5</v>
      </c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41">
        <v>4.8611111111111112E-2</v>
      </c>
      <c r="T22" s="141">
        <v>7.2916666666666671E-2</v>
      </c>
      <c r="U22" s="124" t="s">
        <v>130</v>
      </c>
      <c r="V22" s="124" t="s">
        <v>109</v>
      </c>
      <c r="W22" s="124" t="s">
        <v>110</v>
      </c>
      <c r="X22" s="124"/>
      <c r="Y22" s="124">
        <v>5</v>
      </c>
      <c r="AA22" s="140">
        <v>0.1875</v>
      </c>
      <c r="AB22" s="140">
        <v>0.21875</v>
      </c>
      <c r="AC22" s="120" t="s">
        <v>118</v>
      </c>
      <c r="AD22" s="120" t="s">
        <v>135</v>
      </c>
      <c r="AE22" s="120" t="s">
        <v>121</v>
      </c>
      <c r="AF22" s="120">
        <v>1</v>
      </c>
      <c r="AI22" s="140">
        <v>6.25E-2</v>
      </c>
      <c r="AJ22" s="140">
        <v>9.375E-2</v>
      </c>
      <c r="AK22" s="120" t="s">
        <v>113</v>
      </c>
      <c r="AL22" s="120" t="s">
        <v>114</v>
      </c>
    </row>
    <row r="23" spans="1:43">
      <c r="A23" s="115"/>
      <c r="B23" s="116" t="s">
        <v>124</v>
      </c>
      <c r="C23" s="140">
        <v>9.375E-2</v>
      </c>
      <c r="D23" s="140">
        <v>0.125</v>
      </c>
      <c r="E23" s="120" t="s">
        <v>116</v>
      </c>
      <c r="F23" s="120" t="s">
        <v>131</v>
      </c>
      <c r="G23" s="120" t="s">
        <v>126</v>
      </c>
      <c r="H23" s="120">
        <v>4</v>
      </c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41">
        <v>7.2916666666666671E-2</v>
      </c>
      <c r="T23" s="141">
        <v>9.7222222222222224E-2</v>
      </c>
      <c r="U23" s="124" t="s">
        <v>116</v>
      </c>
      <c r="V23" s="124" t="s">
        <v>131</v>
      </c>
      <c r="W23" s="124" t="s">
        <v>126</v>
      </c>
      <c r="X23" s="124"/>
      <c r="Y23" s="124">
        <v>4</v>
      </c>
      <c r="AL23" s="247" t="s">
        <v>312</v>
      </c>
      <c r="AM23" s="3" t="s">
        <v>313</v>
      </c>
    </row>
    <row r="24" spans="1:43">
      <c r="A24" s="115"/>
      <c r="B24" s="116"/>
      <c r="C24" s="140">
        <v>0.125</v>
      </c>
      <c r="D24" s="140">
        <v>0.15625</v>
      </c>
      <c r="E24" s="120" t="s">
        <v>132</v>
      </c>
      <c r="F24" s="120" t="s">
        <v>123</v>
      </c>
      <c r="G24" s="120" t="s">
        <v>133</v>
      </c>
      <c r="H24" s="120">
        <v>3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41">
        <v>9.7222222222222224E-2</v>
      </c>
      <c r="T24" s="141">
        <v>0.12152777777777778</v>
      </c>
      <c r="U24" s="124" t="s">
        <v>132</v>
      </c>
      <c r="V24" s="124" t="s">
        <v>123</v>
      </c>
      <c r="W24" s="124" t="s">
        <v>133</v>
      </c>
      <c r="X24" s="124"/>
      <c r="Y24" s="124">
        <v>3</v>
      </c>
      <c r="AA24" s="120">
        <v>0</v>
      </c>
      <c r="AB24" s="120">
        <v>45</v>
      </c>
      <c r="AC24" s="247" t="s">
        <v>105</v>
      </c>
      <c r="AD24" s="247" t="s">
        <v>106</v>
      </c>
      <c r="AE24" s="247" t="s">
        <v>315</v>
      </c>
      <c r="AF24" s="247">
        <v>1</v>
      </c>
      <c r="AG24" s="247" t="s">
        <v>315</v>
      </c>
      <c r="AI24" s="134">
        <v>0</v>
      </c>
      <c r="AJ24" s="134">
        <v>45</v>
      </c>
      <c r="AK24" s="3" t="s">
        <v>105</v>
      </c>
      <c r="AL24">
        <v>3</v>
      </c>
      <c r="AM24">
        <v>1</v>
      </c>
    </row>
    <row r="25" spans="1:43">
      <c r="A25" s="115"/>
      <c r="B25" s="116"/>
      <c r="C25" s="140">
        <v>0.15625</v>
      </c>
      <c r="D25" s="140">
        <v>0.1875</v>
      </c>
      <c r="E25" s="120" t="s">
        <v>119</v>
      </c>
      <c r="F25" s="144" t="s">
        <v>127</v>
      </c>
      <c r="G25" s="120" t="s">
        <v>134</v>
      </c>
      <c r="H25" s="120">
        <v>2</v>
      </c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41">
        <v>0.12152777777777778</v>
      </c>
      <c r="T25" s="141">
        <v>0.14583333333333334</v>
      </c>
      <c r="U25" s="124" t="s">
        <v>119</v>
      </c>
      <c r="V25" s="145" t="s">
        <v>127</v>
      </c>
      <c r="W25" s="124" t="s">
        <v>134</v>
      </c>
      <c r="X25" s="124"/>
      <c r="Y25" s="124">
        <v>2</v>
      </c>
      <c r="AA25" s="120">
        <v>45</v>
      </c>
      <c r="AB25" s="140">
        <v>6.25E-2</v>
      </c>
      <c r="AC25" s="247" t="s">
        <v>120</v>
      </c>
      <c r="AD25" s="247" t="s">
        <v>129</v>
      </c>
      <c r="AE25" s="247" t="s">
        <v>315</v>
      </c>
      <c r="AF25" s="247">
        <v>2</v>
      </c>
      <c r="AG25" s="247" t="s">
        <v>315</v>
      </c>
      <c r="AI25" s="120">
        <v>45</v>
      </c>
      <c r="AJ25" s="140">
        <v>6.25E-2</v>
      </c>
      <c r="AK25" s="3" t="s">
        <v>114</v>
      </c>
      <c r="AL25">
        <v>1</v>
      </c>
      <c r="AM25">
        <v>1</v>
      </c>
    </row>
    <row r="26" spans="1:43">
      <c r="A26" s="115"/>
      <c r="B26" s="146"/>
      <c r="C26" s="140">
        <v>0.1875</v>
      </c>
      <c r="D26" s="140">
        <v>0.21875</v>
      </c>
      <c r="E26" s="120" t="s">
        <v>118</v>
      </c>
      <c r="F26" s="120" t="s">
        <v>135</v>
      </c>
      <c r="G26" s="120" t="s">
        <v>121</v>
      </c>
      <c r="H26" s="120">
        <v>1</v>
      </c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41">
        <v>0.14583333333333334</v>
      </c>
      <c r="T26" s="141">
        <v>0.17013888888888887</v>
      </c>
      <c r="U26" s="124" t="s">
        <v>118</v>
      </c>
      <c r="V26" s="124" t="s">
        <v>135</v>
      </c>
      <c r="W26" s="124" t="s">
        <v>121</v>
      </c>
      <c r="X26" s="124"/>
      <c r="Y26" s="124">
        <v>1</v>
      </c>
      <c r="AA26" s="140">
        <v>6.25E-2</v>
      </c>
      <c r="AB26" s="140">
        <v>9.375E-2</v>
      </c>
      <c r="AC26" s="247" t="s">
        <v>114</v>
      </c>
      <c r="AD26" s="247" t="s">
        <v>117</v>
      </c>
      <c r="AE26" s="247" t="s">
        <v>315</v>
      </c>
      <c r="AF26" s="247">
        <v>3</v>
      </c>
      <c r="AG26" s="247" t="s">
        <v>315</v>
      </c>
      <c r="AI26" s="140">
        <v>6.25E-2</v>
      </c>
      <c r="AJ26" s="140">
        <v>9.375E-2</v>
      </c>
      <c r="AK26" s="111" t="s">
        <v>109</v>
      </c>
      <c r="AL26">
        <v>2</v>
      </c>
      <c r="AM26">
        <v>1</v>
      </c>
    </row>
    <row r="27" spans="1:43">
      <c r="A27" s="115"/>
      <c r="B27" s="116"/>
      <c r="C27" s="117"/>
      <c r="D27" s="117"/>
      <c r="E27" s="117"/>
      <c r="F27" s="117"/>
      <c r="G27" s="117"/>
      <c r="H27" s="117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AA27" s="140">
        <v>9.375E-2</v>
      </c>
      <c r="AB27" s="140">
        <v>0.125</v>
      </c>
      <c r="AC27" s="247" t="s">
        <v>130</v>
      </c>
      <c r="AD27" s="247" t="s">
        <v>113</v>
      </c>
      <c r="AE27" s="247" t="s">
        <v>316</v>
      </c>
      <c r="AF27" s="247">
        <v>4</v>
      </c>
      <c r="AG27" s="247" t="s">
        <v>314</v>
      </c>
      <c r="AI27" s="140">
        <v>9.375E-2</v>
      </c>
      <c r="AJ27" s="140">
        <v>0.125</v>
      </c>
      <c r="AK27" s="111" t="s">
        <v>105</v>
      </c>
      <c r="AL27">
        <v>3</v>
      </c>
      <c r="AM27">
        <v>2</v>
      </c>
    </row>
    <row r="28" spans="1:43">
      <c r="A28" s="115">
        <v>8</v>
      </c>
      <c r="B28" s="116" t="s">
        <v>104</v>
      </c>
      <c r="C28" s="120">
        <v>0</v>
      </c>
      <c r="D28" s="120">
        <v>45</v>
      </c>
      <c r="E28" s="144" t="s">
        <v>105</v>
      </c>
      <c r="F28" s="120" t="s">
        <v>106</v>
      </c>
      <c r="G28" s="120" t="s">
        <v>120</v>
      </c>
      <c r="H28" s="120"/>
      <c r="I28" s="121">
        <v>0</v>
      </c>
      <c r="J28" s="121">
        <v>45</v>
      </c>
      <c r="K28" s="147" t="s">
        <v>105</v>
      </c>
      <c r="L28" s="121" t="s">
        <v>106</v>
      </c>
      <c r="M28" s="121"/>
      <c r="N28" s="142"/>
      <c r="O28" s="148" t="s">
        <v>120</v>
      </c>
      <c r="P28" s="122" t="s">
        <v>136</v>
      </c>
      <c r="Q28" s="122"/>
      <c r="R28" s="142"/>
      <c r="S28" s="124">
        <v>0</v>
      </c>
      <c r="T28" s="124">
        <v>45</v>
      </c>
      <c r="U28" s="145" t="s">
        <v>105</v>
      </c>
      <c r="V28" s="124" t="s">
        <v>106</v>
      </c>
      <c r="W28" s="124" t="s">
        <v>120</v>
      </c>
      <c r="X28" s="124"/>
      <c r="Y28" s="142"/>
      <c r="AA28" s="140">
        <v>0.125</v>
      </c>
      <c r="AB28" s="140">
        <v>0.15625</v>
      </c>
      <c r="AC28" s="247" t="s">
        <v>118</v>
      </c>
      <c r="AD28" s="247" t="s">
        <v>126</v>
      </c>
      <c r="AE28" s="247" t="s">
        <v>315</v>
      </c>
      <c r="AF28" s="247">
        <v>5</v>
      </c>
      <c r="AG28" s="247" t="s">
        <v>315</v>
      </c>
      <c r="AI28" s="140">
        <v>0.125</v>
      </c>
      <c r="AJ28" s="140">
        <v>0.15625</v>
      </c>
      <c r="AK28" s="111" t="s">
        <v>114</v>
      </c>
      <c r="AL28">
        <v>1</v>
      </c>
      <c r="AM28">
        <v>2</v>
      </c>
    </row>
    <row r="29" spans="1:43">
      <c r="A29" s="115" t="s">
        <v>137</v>
      </c>
      <c r="B29" s="116" t="s">
        <v>108</v>
      </c>
      <c r="C29" s="120">
        <v>45</v>
      </c>
      <c r="D29" s="140">
        <v>6.25E-2</v>
      </c>
      <c r="E29" s="120" t="s">
        <v>109</v>
      </c>
      <c r="F29" s="120" t="s">
        <v>110</v>
      </c>
      <c r="G29" s="120" t="s">
        <v>136</v>
      </c>
      <c r="H29" s="120"/>
      <c r="I29" s="121">
        <v>45</v>
      </c>
      <c r="J29" s="149">
        <v>6.25E-2</v>
      </c>
      <c r="K29" s="121" t="s">
        <v>109</v>
      </c>
      <c r="L29" s="121" t="s">
        <v>110</v>
      </c>
      <c r="M29" s="121"/>
      <c r="N29" s="142"/>
      <c r="O29" s="122" t="s">
        <v>133</v>
      </c>
      <c r="P29" s="122" t="s">
        <v>138</v>
      </c>
      <c r="Q29" s="122"/>
      <c r="R29" s="142"/>
      <c r="S29" s="124">
        <v>45</v>
      </c>
      <c r="T29" s="141">
        <v>6.25E-2</v>
      </c>
      <c r="U29" s="124" t="s">
        <v>109</v>
      </c>
      <c r="V29" s="124" t="s">
        <v>110</v>
      </c>
      <c r="W29" s="124" t="s">
        <v>136</v>
      </c>
      <c r="X29" s="124"/>
      <c r="Y29" s="142"/>
      <c r="AA29" s="140">
        <v>0.15625</v>
      </c>
      <c r="AB29" s="140">
        <v>0.1875</v>
      </c>
      <c r="AC29" s="251" t="s">
        <v>134</v>
      </c>
      <c r="AD29" s="164"/>
      <c r="AE29" s="247" t="s">
        <v>315</v>
      </c>
      <c r="AF29" s="247">
        <v>6</v>
      </c>
      <c r="AG29" s="3" t="s">
        <v>315</v>
      </c>
      <c r="AI29" s="140">
        <v>0.15625</v>
      </c>
      <c r="AJ29" s="140">
        <v>0.1875</v>
      </c>
      <c r="AK29" s="111" t="s">
        <v>109</v>
      </c>
      <c r="AL29">
        <v>2</v>
      </c>
      <c r="AM29">
        <v>2</v>
      </c>
    </row>
    <row r="30" spans="1:43">
      <c r="A30" s="115" t="s">
        <v>139</v>
      </c>
      <c r="B30" s="116" t="s">
        <v>112</v>
      </c>
      <c r="C30" s="140">
        <v>6.25E-2</v>
      </c>
      <c r="D30" s="140">
        <v>9.375E-2</v>
      </c>
      <c r="E30" s="120" t="s">
        <v>113</v>
      </c>
      <c r="F30" s="120" t="s">
        <v>133</v>
      </c>
      <c r="G30" s="120" t="s">
        <v>138</v>
      </c>
      <c r="H30" s="120"/>
      <c r="I30" s="149">
        <v>6.25E-2</v>
      </c>
      <c r="J30" s="149">
        <v>9.375E-2</v>
      </c>
      <c r="K30" s="121" t="s">
        <v>113</v>
      </c>
      <c r="L30" s="121" t="s">
        <v>114</v>
      </c>
      <c r="M30" s="121"/>
      <c r="N30" s="142"/>
      <c r="O30" s="122" t="s">
        <v>140</v>
      </c>
      <c r="P30" s="122" t="s">
        <v>130</v>
      </c>
      <c r="Q30" s="122"/>
      <c r="R30" s="142"/>
      <c r="S30" s="141">
        <v>6.25E-2</v>
      </c>
      <c r="T30" s="141">
        <v>9.375E-2</v>
      </c>
      <c r="U30" s="124" t="s">
        <v>113</v>
      </c>
      <c r="V30" s="124" t="s">
        <v>133</v>
      </c>
      <c r="W30" s="124" t="s">
        <v>138</v>
      </c>
      <c r="X30" s="124"/>
      <c r="Y30" s="142"/>
      <c r="AA30" s="140">
        <v>0.1875</v>
      </c>
      <c r="AB30" s="140">
        <v>0.21875</v>
      </c>
      <c r="AC30" s="247" t="s">
        <v>123</v>
      </c>
      <c r="AD30" s="247" t="s">
        <v>125</v>
      </c>
      <c r="AE30" s="247" t="s">
        <v>315</v>
      </c>
      <c r="AF30" s="247">
        <v>7</v>
      </c>
      <c r="AG30" s="247" t="s">
        <v>315</v>
      </c>
    </row>
    <row r="31" spans="1:43">
      <c r="A31" s="115" t="s">
        <v>141</v>
      </c>
      <c r="B31" s="116"/>
      <c r="C31" s="140">
        <v>9.375E-2</v>
      </c>
      <c r="D31" s="140">
        <v>0.125</v>
      </c>
      <c r="E31" s="120" t="s">
        <v>114</v>
      </c>
      <c r="F31" s="120" t="s">
        <v>140</v>
      </c>
      <c r="G31" s="120" t="s">
        <v>130</v>
      </c>
      <c r="H31" s="120"/>
      <c r="I31" s="121"/>
      <c r="J31" s="121"/>
      <c r="K31" s="121"/>
      <c r="L31" s="121"/>
      <c r="M31" s="121"/>
      <c r="N31" s="142"/>
      <c r="O31" s="122"/>
      <c r="P31" s="122"/>
      <c r="Q31" s="122"/>
      <c r="R31" s="142"/>
      <c r="S31" s="141">
        <v>9.375E-2</v>
      </c>
      <c r="T31" s="141">
        <v>0.125</v>
      </c>
      <c r="U31" s="124" t="s">
        <v>114</v>
      </c>
      <c r="V31" s="124" t="s">
        <v>140</v>
      </c>
      <c r="W31" s="124" t="s">
        <v>130</v>
      </c>
      <c r="X31" s="124"/>
      <c r="Y31" s="142"/>
      <c r="AA31" s="140">
        <v>0.21875</v>
      </c>
      <c r="AB31" s="140">
        <v>0.25</v>
      </c>
      <c r="AC31" s="247" t="s">
        <v>127</v>
      </c>
      <c r="AD31" s="247" t="s">
        <v>135</v>
      </c>
    </row>
    <row r="32" spans="1:43">
      <c r="A32" s="115" t="s">
        <v>142</v>
      </c>
      <c r="B32" s="116"/>
      <c r="C32" s="117"/>
      <c r="D32" s="117"/>
      <c r="E32" s="117"/>
      <c r="F32" s="117"/>
      <c r="G32" s="117"/>
      <c r="H32" s="117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AA32" s="140">
        <v>0.25</v>
      </c>
      <c r="AB32" s="140">
        <v>0.28125</v>
      </c>
      <c r="AC32" s="247" t="s">
        <v>110</v>
      </c>
      <c r="AD32" s="247" t="s">
        <v>119</v>
      </c>
    </row>
    <row r="33" spans="1:33">
      <c r="A33" s="115">
        <v>9</v>
      </c>
      <c r="B33" s="116" t="s">
        <v>104</v>
      </c>
      <c r="C33" s="120">
        <v>0</v>
      </c>
      <c r="D33" s="120">
        <v>45</v>
      </c>
      <c r="E33" s="120" t="s">
        <v>105</v>
      </c>
      <c r="F33" s="120" t="s">
        <v>106</v>
      </c>
      <c r="G33" s="120" t="s">
        <v>130</v>
      </c>
      <c r="H33" s="120">
        <v>5</v>
      </c>
      <c r="I33" s="121">
        <v>0</v>
      </c>
      <c r="J33" s="121">
        <v>45</v>
      </c>
      <c r="K33" s="121" t="s">
        <v>105</v>
      </c>
      <c r="L33" s="121" t="s">
        <v>106</v>
      </c>
      <c r="M33" s="121"/>
      <c r="N33" s="121">
        <v>5</v>
      </c>
      <c r="O33" s="148" t="s">
        <v>130</v>
      </c>
      <c r="P33" s="122" t="s">
        <v>143</v>
      </c>
      <c r="Q33" s="122"/>
      <c r="R33" s="142"/>
      <c r="S33" s="124">
        <v>0</v>
      </c>
      <c r="T33" s="124">
        <v>45</v>
      </c>
      <c r="U33" s="124" t="s">
        <v>105</v>
      </c>
      <c r="V33" s="124" t="s">
        <v>106</v>
      </c>
      <c r="W33" s="124" t="s">
        <v>130</v>
      </c>
      <c r="X33" s="124"/>
      <c r="Y33" s="124">
        <v>5</v>
      </c>
      <c r="AA33" s="140">
        <v>0.28125</v>
      </c>
      <c r="AB33" s="140">
        <v>0.3125</v>
      </c>
      <c r="AC33" s="247" t="s">
        <v>109</v>
      </c>
      <c r="AD33" s="247" t="s">
        <v>133</v>
      </c>
    </row>
    <row r="34" spans="1:33">
      <c r="A34" s="115" t="s">
        <v>137</v>
      </c>
      <c r="B34" s="116" t="s">
        <v>108</v>
      </c>
      <c r="C34" s="120">
        <v>45</v>
      </c>
      <c r="D34" s="140">
        <v>6.25E-2</v>
      </c>
      <c r="E34" s="120" t="s">
        <v>116</v>
      </c>
      <c r="F34" s="120" t="s">
        <v>114</v>
      </c>
      <c r="G34" s="120" t="s">
        <v>143</v>
      </c>
      <c r="H34" s="120">
        <v>4</v>
      </c>
      <c r="I34" s="121">
        <v>45</v>
      </c>
      <c r="J34" s="149">
        <v>6.25E-2</v>
      </c>
      <c r="K34" s="121" t="s">
        <v>116</v>
      </c>
      <c r="L34" s="121" t="s">
        <v>114</v>
      </c>
      <c r="M34" s="121"/>
      <c r="N34" s="121">
        <v>4</v>
      </c>
      <c r="O34" s="122" t="s">
        <v>138</v>
      </c>
      <c r="P34" s="122" t="s">
        <v>144</v>
      </c>
      <c r="Q34" s="122"/>
      <c r="R34" s="142"/>
      <c r="S34" s="124">
        <v>45</v>
      </c>
      <c r="T34" s="141">
        <v>6.25E-2</v>
      </c>
      <c r="U34" s="124" t="s">
        <v>116</v>
      </c>
      <c r="V34" s="124" t="s">
        <v>114</v>
      </c>
      <c r="W34" s="124" t="s">
        <v>143</v>
      </c>
      <c r="X34" s="124"/>
      <c r="Y34" s="124">
        <v>4</v>
      </c>
      <c r="AA34" s="140">
        <v>0.3125</v>
      </c>
      <c r="AB34" s="140">
        <v>0.34375</v>
      </c>
      <c r="AC34" s="247" t="s">
        <v>131</v>
      </c>
      <c r="AD34" s="247" t="s">
        <v>121</v>
      </c>
    </row>
    <row r="35" spans="1:33">
      <c r="A35" s="115" t="s">
        <v>145</v>
      </c>
      <c r="B35" s="116" t="s">
        <v>112</v>
      </c>
      <c r="C35" s="140">
        <v>6.25E-2</v>
      </c>
      <c r="D35" s="140">
        <v>9.375E-2</v>
      </c>
      <c r="E35" s="120" t="s">
        <v>117</v>
      </c>
      <c r="F35" s="120" t="s">
        <v>109</v>
      </c>
      <c r="G35" s="120" t="s">
        <v>138</v>
      </c>
      <c r="H35" s="120">
        <v>2</v>
      </c>
      <c r="I35" s="149">
        <v>6.25E-2</v>
      </c>
      <c r="J35" s="149">
        <v>9.375E-2</v>
      </c>
      <c r="K35" s="121" t="s">
        <v>117</v>
      </c>
      <c r="L35" s="121" t="s">
        <v>109</v>
      </c>
      <c r="M35" s="121"/>
      <c r="N35" s="121">
        <v>2</v>
      </c>
      <c r="O35" s="122" t="s">
        <v>146</v>
      </c>
      <c r="P35" s="122" t="s">
        <v>136</v>
      </c>
      <c r="Q35" s="122"/>
      <c r="R35" s="142"/>
      <c r="S35" s="141">
        <v>6.25E-2</v>
      </c>
      <c r="T35" s="141">
        <v>9.375E-2</v>
      </c>
      <c r="U35" s="124" t="s">
        <v>117</v>
      </c>
      <c r="V35" s="124" t="s">
        <v>109</v>
      </c>
      <c r="W35" s="124" t="s">
        <v>138</v>
      </c>
      <c r="X35" s="124"/>
      <c r="Y35" s="124">
        <v>2</v>
      </c>
    </row>
    <row r="36" spans="1:33">
      <c r="A36" s="115" t="s">
        <v>147</v>
      </c>
      <c r="B36" s="116"/>
      <c r="C36" s="140">
        <v>9.375E-2</v>
      </c>
      <c r="D36" s="140">
        <v>0.125</v>
      </c>
      <c r="E36" s="120" t="s">
        <v>118</v>
      </c>
      <c r="F36" s="120" t="s">
        <v>113</v>
      </c>
      <c r="G36" s="120" t="s">
        <v>144</v>
      </c>
      <c r="H36" s="120">
        <v>3</v>
      </c>
      <c r="I36" s="149">
        <v>9.375E-2</v>
      </c>
      <c r="J36" s="149">
        <v>0.125</v>
      </c>
      <c r="K36" s="121" t="s">
        <v>118</v>
      </c>
      <c r="L36" s="121" t="s">
        <v>113</v>
      </c>
      <c r="M36" s="121"/>
      <c r="N36" s="121">
        <v>3</v>
      </c>
      <c r="O36" s="122"/>
      <c r="P36" s="122"/>
      <c r="Q36" s="122"/>
      <c r="R36" s="122"/>
      <c r="S36" s="141">
        <v>9.375E-2</v>
      </c>
      <c r="T36" s="141">
        <v>0.125</v>
      </c>
      <c r="U36" s="124" t="s">
        <v>118</v>
      </c>
      <c r="V36" s="124" t="s">
        <v>113</v>
      </c>
      <c r="W36" s="124" t="s">
        <v>144</v>
      </c>
      <c r="X36" s="124"/>
      <c r="Y36" s="124">
        <v>3</v>
      </c>
    </row>
    <row r="37" spans="1:33">
      <c r="A37" s="115" t="s">
        <v>148</v>
      </c>
      <c r="B37" s="116"/>
      <c r="C37" s="140">
        <v>0.125</v>
      </c>
      <c r="D37" s="140">
        <v>0.15625</v>
      </c>
      <c r="E37" s="120" t="s">
        <v>119</v>
      </c>
      <c r="F37" s="120" t="s">
        <v>146</v>
      </c>
      <c r="G37" s="120" t="s">
        <v>136</v>
      </c>
      <c r="H37" s="120">
        <v>1</v>
      </c>
      <c r="I37" s="149">
        <v>0.125</v>
      </c>
      <c r="J37" s="149">
        <v>0.15625</v>
      </c>
      <c r="K37" s="121" t="s">
        <v>119</v>
      </c>
      <c r="L37" s="121"/>
      <c r="M37" s="121"/>
      <c r="N37" s="121">
        <v>1</v>
      </c>
      <c r="O37" s="122"/>
      <c r="P37" s="122"/>
      <c r="Q37" s="122"/>
      <c r="R37" s="122"/>
      <c r="S37" s="141">
        <v>0.125</v>
      </c>
      <c r="T37" s="141">
        <v>0.15625</v>
      </c>
      <c r="U37" s="124" t="s">
        <v>119</v>
      </c>
      <c r="V37" s="124" t="s">
        <v>146</v>
      </c>
      <c r="W37" s="124" t="s">
        <v>136</v>
      </c>
      <c r="X37" s="124"/>
      <c r="Y37" s="124">
        <v>1</v>
      </c>
    </row>
    <row r="38" spans="1:33">
      <c r="A38" s="115"/>
      <c r="B38" s="116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AA38" s="242">
        <v>0.72916666666666663</v>
      </c>
      <c r="AB38" s="248" t="s">
        <v>105</v>
      </c>
      <c r="AC38" s="249" t="s">
        <v>106</v>
      </c>
      <c r="AD38" s="249" t="s">
        <v>120</v>
      </c>
      <c r="AF38" s="248" t="s">
        <v>105</v>
      </c>
      <c r="AG38" s="249" t="s">
        <v>106</v>
      </c>
    </row>
    <row r="39" spans="1:33">
      <c r="A39" s="115">
        <v>10</v>
      </c>
      <c r="B39" s="116" t="s">
        <v>104</v>
      </c>
      <c r="I39" s="121">
        <v>0</v>
      </c>
      <c r="J39" s="121">
        <v>45</v>
      </c>
      <c r="K39" s="121" t="s">
        <v>105</v>
      </c>
      <c r="L39" s="121" t="s">
        <v>106</v>
      </c>
      <c r="M39" s="121"/>
      <c r="N39" s="121">
        <v>5</v>
      </c>
      <c r="O39" s="148" t="s">
        <v>130</v>
      </c>
      <c r="P39" s="148" t="s">
        <v>143</v>
      </c>
      <c r="Q39" s="122"/>
      <c r="R39" s="122">
        <v>10</v>
      </c>
      <c r="S39" s="124">
        <v>0</v>
      </c>
      <c r="T39" s="124">
        <v>45</v>
      </c>
      <c r="U39" s="124" t="s">
        <v>105</v>
      </c>
      <c r="V39" s="124" t="s">
        <v>106</v>
      </c>
      <c r="W39" s="145" t="s">
        <v>130</v>
      </c>
      <c r="X39" s="145" t="s">
        <v>143</v>
      </c>
      <c r="Y39" s="150" t="s">
        <v>149</v>
      </c>
      <c r="AA39" s="242">
        <v>0.77083333333333337</v>
      </c>
      <c r="AB39" s="249" t="s">
        <v>114</v>
      </c>
      <c r="AC39" s="250" t="s">
        <v>117</v>
      </c>
      <c r="AD39" s="250" t="s">
        <v>127</v>
      </c>
      <c r="AF39" s="250" t="s">
        <v>125</v>
      </c>
      <c r="AG39" s="249" t="s">
        <v>114</v>
      </c>
    </row>
    <row r="40" spans="1:33">
      <c r="A40" s="115" t="s">
        <v>137</v>
      </c>
      <c r="B40" s="116" t="s">
        <v>108</v>
      </c>
      <c r="I40" s="121">
        <v>45</v>
      </c>
      <c r="J40" s="149">
        <v>6.25E-2</v>
      </c>
      <c r="K40" s="121" t="s">
        <v>116</v>
      </c>
      <c r="L40" s="121" t="s">
        <v>114</v>
      </c>
      <c r="M40" s="121"/>
      <c r="N40" s="121">
        <v>4</v>
      </c>
      <c r="O40" s="122" t="s">
        <v>150</v>
      </c>
      <c r="P40" s="122" t="s">
        <v>136</v>
      </c>
      <c r="Q40" s="122"/>
      <c r="R40" s="122">
        <v>9</v>
      </c>
      <c r="S40" s="124">
        <v>45</v>
      </c>
      <c r="T40" s="141">
        <v>6.25E-2</v>
      </c>
      <c r="U40" s="124" t="s">
        <v>116</v>
      </c>
      <c r="V40" s="124" t="s">
        <v>114</v>
      </c>
      <c r="W40" s="124" t="s">
        <v>150</v>
      </c>
      <c r="X40" s="124" t="s">
        <v>136</v>
      </c>
      <c r="Y40" s="151" t="s">
        <v>151</v>
      </c>
      <c r="AA40" s="242">
        <v>0.8125</v>
      </c>
      <c r="AB40" s="249" t="s">
        <v>109</v>
      </c>
      <c r="AC40" s="249" t="s">
        <v>118</v>
      </c>
      <c r="AD40" s="249" t="s">
        <v>121</v>
      </c>
      <c r="AF40" s="250" t="s">
        <v>117</v>
      </c>
      <c r="AG40" s="249" t="s">
        <v>109</v>
      </c>
    </row>
    <row r="41" spans="1:33">
      <c r="A41" s="115" t="s">
        <v>152</v>
      </c>
      <c r="B41" s="116" t="s">
        <v>112</v>
      </c>
      <c r="I41" s="149">
        <v>6.25E-2</v>
      </c>
      <c r="J41" s="149">
        <v>9.375E-2</v>
      </c>
      <c r="K41" s="121" t="s">
        <v>117</v>
      </c>
      <c r="L41" s="121" t="s">
        <v>109</v>
      </c>
      <c r="M41" s="121"/>
      <c r="N41" s="121">
        <v>2</v>
      </c>
      <c r="O41" s="122" t="s">
        <v>153</v>
      </c>
      <c r="P41" s="122" t="s">
        <v>138</v>
      </c>
      <c r="Q41" s="122"/>
      <c r="R41" s="122">
        <v>7</v>
      </c>
      <c r="S41" s="141">
        <v>6.25E-2</v>
      </c>
      <c r="T41" s="141">
        <v>9.375E-2</v>
      </c>
      <c r="U41" s="124" t="s">
        <v>117</v>
      </c>
      <c r="V41" s="124" t="s">
        <v>109</v>
      </c>
      <c r="W41" s="124" t="s">
        <v>153</v>
      </c>
      <c r="X41" s="124" t="s">
        <v>138</v>
      </c>
      <c r="Y41" s="151" t="s">
        <v>154</v>
      </c>
      <c r="AA41" s="242">
        <v>0.85416666666666696</v>
      </c>
      <c r="AB41" s="249" t="s">
        <v>113</v>
      </c>
      <c r="AC41" s="249" t="s">
        <v>123</v>
      </c>
      <c r="AD41" s="249" t="s">
        <v>119</v>
      </c>
      <c r="AF41" s="249" t="s">
        <v>110</v>
      </c>
      <c r="AG41" s="249" t="s">
        <v>119</v>
      </c>
    </row>
    <row r="42" spans="1:33">
      <c r="A42" s="115" t="s">
        <v>155</v>
      </c>
      <c r="B42" s="116"/>
      <c r="I42" s="149">
        <v>9.375E-2</v>
      </c>
      <c r="J42" s="149">
        <v>0.125</v>
      </c>
      <c r="K42" s="121" t="s">
        <v>118</v>
      </c>
      <c r="L42" s="121" t="s">
        <v>113</v>
      </c>
      <c r="M42" s="121"/>
      <c r="N42" s="121">
        <v>3</v>
      </c>
      <c r="O42" s="122" t="s">
        <v>156</v>
      </c>
      <c r="P42" s="122" t="s">
        <v>146</v>
      </c>
      <c r="Q42" s="122"/>
      <c r="R42" s="122">
        <v>8</v>
      </c>
      <c r="S42" s="141">
        <v>9.375E-2</v>
      </c>
      <c r="T42" s="141">
        <v>0.125</v>
      </c>
      <c r="U42" s="124" t="s">
        <v>118</v>
      </c>
      <c r="V42" s="124" t="s">
        <v>113</v>
      </c>
      <c r="W42" s="124" t="s">
        <v>156</v>
      </c>
      <c r="X42" s="124" t="s">
        <v>146</v>
      </c>
      <c r="Y42" s="151" t="s">
        <v>157</v>
      </c>
      <c r="AA42" s="242">
        <v>0.89583333333333404</v>
      </c>
      <c r="AB42" s="250" t="s">
        <v>125</v>
      </c>
      <c r="AC42" s="249" t="s">
        <v>110</v>
      </c>
      <c r="AD42" s="249" t="s">
        <v>126</v>
      </c>
      <c r="AF42" s="249" t="s">
        <v>113</v>
      </c>
      <c r="AG42" s="249" t="s">
        <v>118</v>
      </c>
    </row>
    <row r="43" spans="1:33">
      <c r="A43" s="115" t="s">
        <v>158</v>
      </c>
      <c r="B43" s="116"/>
      <c r="I43" s="149">
        <v>0.125</v>
      </c>
      <c r="J43" s="149">
        <v>0.15625</v>
      </c>
      <c r="K43" s="121" t="s">
        <v>119</v>
      </c>
      <c r="L43" s="121"/>
      <c r="M43" s="121"/>
      <c r="N43" s="121">
        <v>1</v>
      </c>
      <c r="O43" s="122" t="s">
        <v>159</v>
      </c>
      <c r="P43" s="122"/>
      <c r="Q43" s="122"/>
      <c r="R43" s="122">
        <v>6</v>
      </c>
      <c r="S43" s="141">
        <v>0.125</v>
      </c>
      <c r="T43" s="141">
        <v>0.15625</v>
      </c>
      <c r="U43" s="124" t="s">
        <v>119</v>
      </c>
      <c r="V43" s="124"/>
      <c r="W43" s="124" t="s">
        <v>159</v>
      </c>
      <c r="X43" s="124"/>
      <c r="Y43" s="151" t="s">
        <v>160</v>
      </c>
    </row>
    <row r="44" spans="1:33">
      <c r="A44" s="115"/>
      <c r="B44" s="116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52"/>
      <c r="AD44" s="3"/>
      <c r="AE44" s="3"/>
      <c r="AF44" s="3"/>
    </row>
    <row r="45" spans="1:33">
      <c r="A45" s="115">
        <v>11</v>
      </c>
      <c r="B45" s="116" t="s">
        <v>104</v>
      </c>
      <c r="I45" s="121">
        <v>0</v>
      </c>
      <c r="J45" s="121">
        <v>45</v>
      </c>
      <c r="K45" s="121" t="s">
        <v>105</v>
      </c>
      <c r="L45" s="121" t="s">
        <v>106</v>
      </c>
      <c r="M45" s="121" t="s">
        <v>120</v>
      </c>
      <c r="N45" s="142"/>
      <c r="O45" s="148" t="s">
        <v>136</v>
      </c>
      <c r="P45" s="148" t="s">
        <v>153</v>
      </c>
      <c r="Q45" s="122"/>
      <c r="R45" s="153">
        <v>11</v>
      </c>
      <c r="S45" s="124">
        <v>0</v>
      </c>
      <c r="T45" s="124">
        <v>45</v>
      </c>
      <c r="U45" s="124" t="s">
        <v>105</v>
      </c>
      <c r="V45" s="124" t="s">
        <v>106</v>
      </c>
      <c r="W45" s="145" t="s">
        <v>136</v>
      </c>
      <c r="X45" s="145" t="s">
        <v>153</v>
      </c>
      <c r="Y45" s="151" t="s">
        <v>161</v>
      </c>
      <c r="AB45" s="242">
        <v>0.72916666666666663</v>
      </c>
      <c r="AC45" s="248" t="s">
        <v>105</v>
      </c>
      <c r="AD45" s="249" t="s">
        <v>106</v>
      </c>
      <c r="AE45" s="256" t="s">
        <v>130</v>
      </c>
      <c r="AF45" s="3"/>
    </row>
    <row r="46" spans="1:33">
      <c r="A46" s="115" t="s">
        <v>137</v>
      </c>
      <c r="B46" s="116" t="s">
        <v>108</v>
      </c>
      <c r="I46" s="121">
        <v>45</v>
      </c>
      <c r="J46" s="149">
        <v>6.25E-2</v>
      </c>
      <c r="K46" s="121" t="s">
        <v>109</v>
      </c>
      <c r="L46" s="121" t="s">
        <v>118</v>
      </c>
      <c r="M46" s="121" t="s">
        <v>121</v>
      </c>
      <c r="N46" s="142"/>
      <c r="O46" s="148" t="s">
        <v>162</v>
      </c>
      <c r="P46" s="122" t="s">
        <v>143</v>
      </c>
      <c r="Q46" s="122"/>
      <c r="R46" s="153">
        <v>10</v>
      </c>
      <c r="S46" s="124">
        <v>45</v>
      </c>
      <c r="T46" s="141">
        <v>6.25E-2</v>
      </c>
      <c r="U46" s="124" t="s">
        <v>120</v>
      </c>
      <c r="V46" s="124" t="s">
        <v>109</v>
      </c>
      <c r="W46" s="145" t="s">
        <v>162</v>
      </c>
      <c r="X46" s="124" t="s">
        <v>143</v>
      </c>
      <c r="Y46" s="151" t="s">
        <v>163</v>
      </c>
      <c r="AB46" s="242">
        <v>0.77083333333333337</v>
      </c>
      <c r="AC46" s="249" t="s">
        <v>109</v>
      </c>
      <c r="AD46" s="111" t="s">
        <v>138</v>
      </c>
      <c r="AE46" s="111" t="s">
        <v>153</v>
      </c>
      <c r="AF46" s="3"/>
    </row>
    <row r="47" spans="1:33">
      <c r="A47" s="115" t="s">
        <v>164</v>
      </c>
      <c r="B47" s="116" t="s">
        <v>122</v>
      </c>
      <c r="I47" s="149">
        <v>6.25E-2</v>
      </c>
      <c r="J47" s="149">
        <v>9.375E-2</v>
      </c>
      <c r="K47" s="121" t="s">
        <v>113</v>
      </c>
      <c r="L47" s="121" t="s">
        <v>123</v>
      </c>
      <c r="M47" s="121" t="s">
        <v>119</v>
      </c>
      <c r="N47" s="142"/>
      <c r="O47" s="148" t="s">
        <v>165</v>
      </c>
      <c r="P47" s="122" t="s">
        <v>144</v>
      </c>
      <c r="Q47" s="122"/>
      <c r="R47" s="153">
        <v>8</v>
      </c>
      <c r="S47" s="141">
        <v>6.25E-2</v>
      </c>
      <c r="T47" s="141">
        <v>9.375E-2</v>
      </c>
      <c r="U47" s="124" t="s">
        <v>118</v>
      </c>
      <c r="V47" s="124" t="s">
        <v>121</v>
      </c>
      <c r="W47" s="145" t="s">
        <v>165</v>
      </c>
      <c r="X47" s="124" t="s">
        <v>144</v>
      </c>
      <c r="Y47" s="151" t="s">
        <v>166</v>
      </c>
      <c r="AB47" s="242">
        <v>0.8125</v>
      </c>
      <c r="AC47" s="249" t="s">
        <v>113</v>
      </c>
      <c r="AD47" s="250" t="s">
        <v>117</v>
      </c>
      <c r="AE47" s="111" t="s">
        <v>136</v>
      </c>
    </row>
    <row r="48" spans="1:33">
      <c r="A48" s="115" t="s">
        <v>167</v>
      </c>
      <c r="B48" s="116" t="s">
        <v>124</v>
      </c>
      <c r="I48" s="149">
        <v>9.375E-2</v>
      </c>
      <c r="J48" s="149">
        <v>0.125</v>
      </c>
      <c r="K48" s="121" t="s">
        <v>125</v>
      </c>
      <c r="L48" s="121" t="s">
        <v>110</v>
      </c>
      <c r="M48" s="147" t="s">
        <v>126</v>
      </c>
      <c r="N48" s="142"/>
      <c r="O48" s="148" t="s">
        <v>168</v>
      </c>
      <c r="P48" s="122" t="s">
        <v>156</v>
      </c>
      <c r="Q48" s="122"/>
      <c r="R48" s="153">
        <v>9</v>
      </c>
      <c r="S48" s="141">
        <v>9.375E-2</v>
      </c>
      <c r="T48" s="141">
        <v>0.125</v>
      </c>
      <c r="U48" s="124" t="s">
        <v>113</v>
      </c>
      <c r="V48" s="124" t="s">
        <v>123</v>
      </c>
      <c r="W48" s="145" t="s">
        <v>119</v>
      </c>
      <c r="X48" s="124" t="s">
        <v>168</v>
      </c>
      <c r="Y48" s="151" t="s">
        <v>169</v>
      </c>
      <c r="AB48" s="242">
        <v>0.85416666666666696</v>
      </c>
      <c r="AC48" s="250" t="s">
        <v>125</v>
      </c>
      <c r="AD48" s="111" t="s">
        <v>146</v>
      </c>
      <c r="AE48" s="111" t="s">
        <v>159</v>
      </c>
    </row>
    <row r="49" spans="1:31">
      <c r="A49" s="115" t="s">
        <v>170</v>
      </c>
      <c r="B49" s="116"/>
      <c r="I49" s="149">
        <v>0.125</v>
      </c>
      <c r="J49" s="149">
        <v>0.15625</v>
      </c>
      <c r="K49" s="121" t="s">
        <v>127</v>
      </c>
      <c r="L49" s="121" t="s">
        <v>114</v>
      </c>
      <c r="M49" s="121" t="s">
        <v>117</v>
      </c>
      <c r="N49" s="142"/>
      <c r="O49" s="122" t="s">
        <v>171</v>
      </c>
      <c r="P49" s="122"/>
      <c r="Q49" s="122"/>
      <c r="R49" s="153">
        <v>7</v>
      </c>
      <c r="S49" s="141">
        <v>0.125</v>
      </c>
      <c r="T49" s="141">
        <v>0.15625</v>
      </c>
      <c r="U49" s="124" t="s">
        <v>125</v>
      </c>
      <c r="V49" s="124" t="s">
        <v>110</v>
      </c>
      <c r="W49" s="124" t="s">
        <v>126</v>
      </c>
      <c r="X49" s="124" t="s">
        <v>156</v>
      </c>
      <c r="Y49" s="151" t="s">
        <v>172</v>
      </c>
      <c r="AB49" s="242">
        <v>0.89583333333333404</v>
      </c>
      <c r="AC49" s="249" t="s">
        <v>110</v>
      </c>
      <c r="AD49" s="249" t="s">
        <v>119</v>
      </c>
      <c r="AE49" s="111" t="s">
        <v>144</v>
      </c>
    </row>
    <row r="50" spans="1:31">
      <c r="A50" s="115"/>
      <c r="B50" s="116"/>
      <c r="I50" s="118"/>
      <c r="J50" s="118"/>
      <c r="K50" s="118"/>
      <c r="L50" s="118"/>
      <c r="M50" s="118"/>
      <c r="N50" s="118"/>
      <c r="O50" s="154"/>
      <c r="P50" s="154"/>
      <c r="Q50" s="154"/>
      <c r="R50" s="154"/>
      <c r="S50" s="141">
        <v>0.15625</v>
      </c>
      <c r="T50" s="141">
        <v>0.1875</v>
      </c>
      <c r="U50" s="124" t="s">
        <v>127</v>
      </c>
      <c r="V50" s="124" t="s">
        <v>114</v>
      </c>
      <c r="W50" s="145" t="s">
        <v>117</v>
      </c>
      <c r="X50" s="145" t="s">
        <v>171</v>
      </c>
      <c r="Y50" s="151" t="s">
        <v>173</v>
      </c>
      <c r="AB50" s="242">
        <v>0.937500000000001</v>
      </c>
      <c r="AC50" s="249" t="s">
        <v>118</v>
      </c>
      <c r="AD50" s="111" t="s">
        <v>227</v>
      </c>
      <c r="AE50" s="111" t="s">
        <v>143</v>
      </c>
    </row>
    <row r="51" spans="1:31">
      <c r="A51" s="115"/>
      <c r="B51" s="116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AB51" s="242">
        <v>0.97916666666666696</v>
      </c>
      <c r="AD51" s="249" t="s">
        <v>114</v>
      </c>
      <c r="AE51" s="111" t="s">
        <v>156</v>
      </c>
    </row>
    <row r="52" spans="1:31">
      <c r="A52" s="115">
        <v>12</v>
      </c>
      <c r="B52" s="116" t="s">
        <v>104</v>
      </c>
      <c r="I52" s="121">
        <v>0</v>
      </c>
      <c r="J52" s="121">
        <v>45</v>
      </c>
      <c r="K52" s="121" t="s">
        <v>105</v>
      </c>
      <c r="L52" s="121" t="s">
        <v>106</v>
      </c>
      <c r="M52" s="121" t="s">
        <v>120</v>
      </c>
      <c r="N52" s="142"/>
      <c r="O52" s="122" t="s">
        <v>136</v>
      </c>
      <c r="P52" s="122" t="s">
        <v>153</v>
      </c>
      <c r="Q52" s="122" t="s">
        <v>174</v>
      </c>
      <c r="R52" s="142"/>
      <c r="AD52" s="3"/>
    </row>
    <row r="53" spans="1:31">
      <c r="A53" s="115" t="s">
        <v>137</v>
      </c>
      <c r="B53" s="116" t="s">
        <v>108</v>
      </c>
      <c r="I53" s="121">
        <v>45</v>
      </c>
      <c r="J53" s="149">
        <v>6.25E-2</v>
      </c>
      <c r="K53" s="121" t="s">
        <v>109</v>
      </c>
      <c r="L53" s="121" t="s">
        <v>118</v>
      </c>
      <c r="M53" s="121" t="s">
        <v>121</v>
      </c>
      <c r="N53" s="142"/>
      <c r="O53" s="122" t="s">
        <v>144</v>
      </c>
      <c r="P53" s="122" t="s">
        <v>168</v>
      </c>
      <c r="Q53" s="122" t="s">
        <v>175</v>
      </c>
      <c r="R53" s="142"/>
    </row>
    <row r="54" spans="1:31">
      <c r="A54" s="115" t="s">
        <v>176</v>
      </c>
      <c r="B54" s="116" t="s">
        <v>122</v>
      </c>
      <c r="I54" s="149">
        <v>6.25E-2</v>
      </c>
      <c r="J54" s="149">
        <v>9.375E-2</v>
      </c>
      <c r="K54" s="121" t="s">
        <v>113</v>
      </c>
      <c r="L54" s="121" t="s">
        <v>123</v>
      </c>
      <c r="M54" s="121" t="s">
        <v>119</v>
      </c>
      <c r="N54" s="142"/>
      <c r="O54" s="122" t="s">
        <v>156</v>
      </c>
      <c r="P54" s="122" t="s">
        <v>177</v>
      </c>
      <c r="Q54" s="122" t="s">
        <v>171</v>
      </c>
      <c r="R54" s="142"/>
    </row>
    <row r="55" spans="1:31">
      <c r="A55" s="115" t="s">
        <v>178</v>
      </c>
      <c r="B55" s="116" t="s">
        <v>124</v>
      </c>
      <c r="I55" s="149">
        <v>9.375E-2</v>
      </c>
      <c r="J55" s="149">
        <v>0.125</v>
      </c>
      <c r="K55" s="121" t="s">
        <v>125</v>
      </c>
      <c r="L55" s="121" t="s">
        <v>110</v>
      </c>
      <c r="M55" s="147" t="s">
        <v>126</v>
      </c>
      <c r="N55" s="142"/>
      <c r="O55" s="122" t="s">
        <v>179</v>
      </c>
      <c r="P55" s="122" t="s">
        <v>159</v>
      </c>
      <c r="Q55" s="148" t="s">
        <v>180</v>
      </c>
      <c r="R55" s="142"/>
    </row>
    <row r="56" spans="1:31">
      <c r="A56" s="115" t="s">
        <v>181</v>
      </c>
      <c r="B56" s="116"/>
      <c r="I56" s="149">
        <v>0.125</v>
      </c>
      <c r="J56" s="149">
        <v>0.15625</v>
      </c>
      <c r="K56" s="121" t="s">
        <v>127</v>
      </c>
      <c r="L56" s="121" t="s">
        <v>114</v>
      </c>
      <c r="M56" s="121" t="s">
        <v>117</v>
      </c>
      <c r="N56" s="142"/>
      <c r="O56" s="122" t="s">
        <v>182</v>
      </c>
      <c r="P56" s="122" t="s">
        <v>143</v>
      </c>
      <c r="Q56" s="122" t="s">
        <v>165</v>
      </c>
      <c r="R56" s="142"/>
    </row>
    <row r="57" spans="1:31">
      <c r="A57" s="115"/>
      <c r="B57" s="116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55"/>
    </row>
    <row r="58" spans="1:31">
      <c r="A58" s="115">
        <v>13</v>
      </c>
      <c r="B58" s="116" t="s">
        <v>128</v>
      </c>
      <c r="I58" s="121">
        <v>0</v>
      </c>
      <c r="J58" s="121">
        <v>35</v>
      </c>
      <c r="K58" s="121" t="s">
        <v>105</v>
      </c>
      <c r="L58" s="121" t="s">
        <v>106</v>
      </c>
      <c r="M58" s="121" t="s">
        <v>120</v>
      </c>
      <c r="N58" s="121">
        <v>7</v>
      </c>
      <c r="O58" s="122" t="s">
        <v>143</v>
      </c>
      <c r="P58" s="122" t="s">
        <v>165</v>
      </c>
      <c r="Q58" s="122" t="s">
        <v>183</v>
      </c>
      <c r="R58" s="142"/>
    </row>
    <row r="59" spans="1:31">
      <c r="A59" s="115" t="s">
        <v>137</v>
      </c>
      <c r="B59" s="116" t="s">
        <v>108</v>
      </c>
      <c r="I59" s="121">
        <v>35</v>
      </c>
      <c r="J59" s="149">
        <v>4.8611111111111112E-2</v>
      </c>
      <c r="K59" s="121" t="s">
        <v>129</v>
      </c>
      <c r="L59" s="121" t="s">
        <v>114</v>
      </c>
      <c r="M59" s="121" t="s">
        <v>117</v>
      </c>
      <c r="N59" s="121">
        <v>6</v>
      </c>
      <c r="O59" s="122" t="s">
        <v>159</v>
      </c>
      <c r="P59" s="122" t="s">
        <v>180</v>
      </c>
      <c r="Q59" s="122" t="s">
        <v>184</v>
      </c>
      <c r="R59" s="142"/>
    </row>
    <row r="60" spans="1:31">
      <c r="A60" s="115" t="s">
        <v>185</v>
      </c>
      <c r="B60" s="116" t="s">
        <v>122</v>
      </c>
      <c r="I60" s="149">
        <v>4.8611111111111112E-2</v>
      </c>
      <c r="J60" s="149">
        <v>7.2916666666666671E-2</v>
      </c>
      <c r="K60" s="121" t="s">
        <v>130</v>
      </c>
      <c r="L60" s="121" t="s">
        <v>109</v>
      </c>
      <c r="M60" s="121" t="s">
        <v>110</v>
      </c>
      <c r="N60" s="121">
        <v>5</v>
      </c>
      <c r="O60" s="122" t="s">
        <v>168</v>
      </c>
      <c r="P60" s="122" t="s">
        <v>186</v>
      </c>
      <c r="Q60" s="122" t="s">
        <v>175</v>
      </c>
      <c r="R60" s="142"/>
    </row>
    <row r="61" spans="1:31">
      <c r="A61" s="115" t="s">
        <v>187</v>
      </c>
      <c r="B61" s="116" t="s">
        <v>124</v>
      </c>
      <c r="I61" s="149">
        <v>7.2916666666666671E-2</v>
      </c>
      <c r="J61" s="149">
        <v>9.7222222222222224E-2</v>
      </c>
      <c r="K61" s="121" t="s">
        <v>116</v>
      </c>
      <c r="L61" s="121" t="s">
        <v>131</v>
      </c>
      <c r="M61" s="121" t="s">
        <v>126</v>
      </c>
      <c r="N61" s="121">
        <v>4</v>
      </c>
      <c r="O61" s="122" t="s">
        <v>177</v>
      </c>
      <c r="P61" s="122" t="s">
        <v>171</v>
      </c>
      <c r="Q61" s="148" t="s">
        <v>188</v>
      </c>
      <c r="R61" s="142"/>
    </row>
    <row r="62" spans="1:31">
      <c r="A62" s="115" t="s">
        <v>189</v>
      </c>
      <c r="B62" s="116"/>
      <c r="I62" s="149">
        <v>9.7222222222222224E-2</v>
      </c>
      <c r="J62" s="149">
        <v>0.12152777777777778</v>
      </c>
      <c r="K62" s="121" t="s">
        <v>132</v>
      </c>
      <c r="L62" s="121" t="s">
        <v>123</v>
      </c>
      <c r="M62" s="121" t="s">
        <v>133</v>
      </c>
      <c r="N62" s="121">
        <v>3</v>
      </c>
      <c r="O62" s="122" t="s">
        <v>190</v>
      </c>
      <c r="P62" s="122" t="s">
        <v>153</v>
      </c>
      <c r="Q62" s="122" t="s">
        <v>174</v>
      </c>
      <c r="R62" s="142"/>
    </row>
    <row r="63" spans="1:31">
      <c r="A63" s="115"/>
      <c r="B63" s="116"/>
      <c r="I63" s="149">
        <v>0.12152777777777778</v>
      </c>
      <c r="J63" s="149">
        <v>0.14583333333333334</v>
      </c>
      <c r="K63" s="121" t="s">
        <v>119</v>
      </c>
      <c r="L63" s="147" t="s">
        <v>127</v>
      </c>
      <c r="M63" s="121" t="s">
        <v>134</v>
      </c>
      <c r="N63" s="121">
        <v>2</v>
      </c>
      <c r="O63" s="122"/>
      <c r="P63" s="122"/>
      <c r="Q63" s="122"/>
      <c r="R63" s="122"/>
    </row>
    <row r="64" spans="1:31">
      <c r="A64" s="115"/>
      <c r="B64" s="116"/>
      <c r="I64" s="149">
        <v>0.14583333333333334</v>
      </c>
      <c r="J64" s="149">
        <v>0.17013888888888887</v>
      </c>
      <c r="K64" s="121" t="s">
        <v>118</v>
      </c>
      <c r="L64" s="121" t="s">
        <v>135</v>
      </c>
      <c r="M64" s="121" t="s">
        <v>121</v>
      </c>
      <c r="N64" s="121">
        <v>1</v>
      </c>
      <c r="O64" s="122"/>
      <c r="P64" s="122"/>
      <c r="Q64" s="122"/>
      <c r="R64" s="122"/>
    </row>
    <row r="65" spans="1:25">
      <c r="A65" s="115"/>
      <c r="B65" s="116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</row>
    <row r="66" spans="1:25">
      <c r="A66" s="115">
        <v>14</v>
      </c>
      <c r="B66" s="116" t="s">
        <v>128</v>
      </c>
      <c r="I66" s="121">
        <v>0</v>
      </c>
      <c r="J66" s="121">
        <v>35</v>
      </c>
      <c r="K66" s="121" t="s">
        <v>105</v>
      </c>
      <c r="L66" s="121" t="s">
        <v>106</v>
      </c>
      <c r="M66" s="121" t="s">
        <v>120</v>
      </c>
      <c r="N66" s="121">
        <v>7</v>
      </c>
      <c r="O66" s="122" t="s">
        <v>143</v>
      </c>
      <c r="P66" s="122" t="s">
        <v>165</v>
      </c>
      <c r="Q66" s="122" t="s">
        <v>183</v>
      </c>
      <c r="R66" s="122">
        <v>14</v>
      </c>
    </row>
    <row r="67" spans="1:25">
      <c r="A67" s="115" t="s">
        <v>137</v>
      </c>
      <c r="B67" s="116" t="s">
        <v>108</v>
      </c>
      <c r="I67" s="121">
        <v>35</v>
      </c>
      <c r="J67" s="149">
        <v>4.8611111111111112E-2</v>
      </c>
      <c r="K67" s="121" t="s">
        <v>129</v>
      </c>
      <c r="L67" s="121" t="s">
        <v>114</v>
      </c>
      <c r="M67" s="121" t="s">
        <v>117</v>
      </c>
      <c r="N67" s="121">
        <v>6</v>
      </c>
      <c r="O67" s="122" t="s">
        <v>191</v>
      </c>
      <c r="P67" s="122" t="s">
        <v>153</v>
      </c>
      <c r="Q67" s="122" t="s">
        <v>174</v>
      </c>
      <c r="R67" s="122">
        <v>13</v>
      </c>
    </row>
    <row r="68" spans="1:25">
      <c r="A68" s="115" t="s">
        <v>192</v>
      </c>
      <c r="B68" s="116" t="s">
        <v>122</v>
      </c>
      <c r="I68" s="149">
        <v>4.8611111111111112E-2</v>
      </c>
      <c r="J68" s="149">
        <v>7.2916666666666671E-2</v>
      </c>
      <c r="K68" s="121" t="s">
        <v>130</v>
      </c>
      <c r="L68" s="121" t="s">
        <v>109</v>
      </c>
      <c r="M68" s="121" t="s">
        <v>110</v>
      </c>
      <c r="N68" s="121">
        <v>5</v>
      </c>
      <c r="O68" s="122" t="s">
        <v>193</v>
      </c>
      <c r="P68" s="122" t="s">
        <v>159</v>
      </c>
      <c r="Q68" s="122" t="s">
        <v>171</v>
      </c>
      <c r="R68" s="122">
        <v>12</v>
      </c>
    </row>
    <row r="69" spans="1:25">
      <c r="A69" s="115" t="s">
        <v>194</v>
      </c>
      <c r="B69" s="116" t="s">
        <v>124</v>
      </c>
      <c r="I69" s="149">
        <v>7.2916666666666671E-2</v>
      </c>
      <c r="J69" s="149">
        <v>9.7222222222222224E-2</v>
      </c>
      <c r="K69" s="121" t="s">
        <v>116</v>
      </c>
      <c r="L69" s="121" t="s">
        <v>131</v>
      </c>
      <c r="M69" s="121" t="s">
        <v>126</v>
      </c>
      <c r="N69" s="121">
        <v>4</v>
      </c>
      <c r="O69" s="122" t="s">
        <v>195</v>
      </c>
      <c r="P69" s="122" t="s">
        <v>196</v>
      </c>
      <c r="Q69" s="122" t="s">
        <v>188</v>
      </c>
      <c r="R69" s="122">
        <v>11</v>
      </c>
      <c r="S69" s="136"/>
    </row>
    <row r="70" spans="1:25">
      <c r="A70" s="115" t="s">
        <v>197</v>
      </c>
      <c r="B70" s="116"/>
      <c r="I70" s="149">
        <v>9.7222222222222224E-2</v>
      </c>
      <c r="J70" s="149">
        <v>0.12152777777777778</v>
      </c>
      <c r="K70" s="121" t="s">
        <v>132</v>
      </c>
      <c r="L70" s="121" t="s">
        <v>123</v>
      </c>
      <c r="M70" s="121" t="s">
        <v>133</v>
      </c>
      <c r="N70" s="121">
        <v>3</v>
      </c>
      <c r="O70" s="122" t="s">
        <v>198</v>
      </c>
      <c r="P70" s="122" t="s">
        <v>186</v>
      </c>
      <c r="Q70" s="122" t="s">
        <v>199</v>
      </c>
      <c r="R70" s="122">
        <v>10</v>
      </c>
    </row>
    <row r="71" spans="1:25">
      <c r="A71" s="115"/>
      <c r="B71" s="116"/>
      <c r="I71" s="149">
        <v>0.12152777777777778</v>
      </c>
      <c r="J71" s="149">
        <v>0.14583333333333334</v>
      </c>
      <c r="K71" s="121" t="s">
        <v>119</v>
      </c>
      <c r="L71" s="147" t="s">
        <v>127</v>
      </c>
      <c r="M71" s="121" t="s">
        <v>134</v>
      </c>
      <c r="N71" s="121">
        <v>2</v>
      </c>
      <c r="O71" s="122" t="s">
        <v>175</v>
      </c>
      <c r="P71" s="148" t="s">
        <v>190</v>
      </c>
      <c r="Q71" s="122" t="s">
        <v>200</v>
      </c>
      <c r="R71" s="122">
        <v>9</v>
      </c>
    </row>
    <row r="72" spans="1:25">
      <c r="A72" s="115"/>
      <c r="B72" s="116"/>
      <c r="I72" s="149">
        <v>0.14583333333333334</v>
      </c>
      <c r="J72" s="149">
        <v>0.17013888888888887</v>
      </c>
      <c r="K72" s="121" t="s">
        <v>118</v>
      </c>
      <c r="L72" s="121" t="s">
        <v>135</v>
      </c>
      <c r="M72" s="121" t="s">
        <v>121</v>
      </c>
      <c r="N72" s="121">
        <v>1</v>
      </c>
      <c r="O72" s="122" t="s">
        <v>180</v>
      </c>
      <c r="P72" s="122" t="s">
        <v>201</v>
      </c>
      <c r="Q72" s="122" t="s">
        <v>184</v>
      </c>
      <c r="R72" s="122">
        <v>8</v>
      </c>
    </row>
    <row r="73" spans="1:25">
      <c r="S73" s="124">
        <v>0</v>
      </c>
      <c r="T73" s="124">
        <v>45</v>
      </c>
      <c r="U73" s="124" t="s">
        <v>105</v>
      </c>
      <c r="V73" s="124" t="s">
        <v>106</v>
      </c>
      <c r="W73" s="145" t="s">
        <v>136</v>
      </c>
      <c r="X73" s="145" t="s">
        <v>153</v>
      </c>
      <c r="Y73" s="151" t="s">
        <v>161</v>
      </c>
    </row>
    <row r="74" spans="1:25">
      <c r="S74" s="124">
        <v>45</v>
      </c>
      <c r="T74" s="141">
        <v>6.25E-2</v>
      </c>
      <c r="U74" s="124" t="s">
        <v>120</v>
      </c>
      <c r="V74" s="124" t="s">
        <v>109</v>
      </c>
      <c r="W74" s="145" t="s">
        <v>162</v>
      </c>
      <c r="X74" s="124" t="s">
        <v>143</v>
      </c>
      <c r="Y74" s="151" t="s">
        <v>163</v>
      </c>
    </row>
    <row r="75" spans="1:25">
      <c r="S75" s="141">
        <v>6.25E-2</v>
      </c>
      <c r="T75" s="141">
        <v>9.375E-2</v>
      </c>
      <c r="U75" s="124" t="s">
        <v>118</v>
      </c>
      <c r="V75" s="124" t="s">
        <v>121</v>
      </c>
      <c r="W75" s="145" t="s">
        <v>165</v>
      </c>
      <c r="X75" s="124" t="s">
        <v>144</v>
      </c>
      <c r="Y75" s="151" t="s">
        <v>166</v>
      </c>
    </row>
    <row r="76" spans="1:25">
      <c r="S76" s="141">
        <v>9.375E-2</v>
      </c>
      <c r="T76" s="141">
        <v>0.125</v>
      </c>
      <c r="U76" s="124" t="s">
        <v>113</v>
      </c>
      <c r="V76" s="124" t="s">
        <v>123</v>
      </c>
      <c r="W76" s="145" t="s">
        <v>119</v>
      </c>
      <c r="X76" s="124" t="s">
        <v>168</v>
      </c>
      <c r="Y76" s="151" t="s">
        <v>169</v>
      </c>
    </row>
    <row r="77" spans="1:25">
      <c r="S77" s="141">
        <v>0.125</v>
      </c>
      <c r="T77" s="141">
        <v>0.15625</v>
      </c>
      <c r="U77" s="124" t="s">
        <v>125</v>
      </c>
      <c r="V77" s="124" t="s">
        <v>110</v>
      </c>
      <c r="W77" s="124" t="s">
        <v>126</v>
      </c>
      <c r="X77" s="124" t="s">
        <v>156</v>
      </c>
      <c r="Y77" s="151" t="s">
        <v>172</v>
      </c>
    </row>
    <row r="78" spans="1:25">
      <c r="S78" s="141">
        <v>0.15625</v>
      </c>
      <c r="T78" s="141">
        <v>0.1875</v>
      </c>
      <c r="U78" s="124" t="s">
        <v>127</v>
      </c>
      <c r="V78" s="124" t="s">
        <v>114</v>
      </c>
      <c r="W78" s="145" t="s">
        <v>117</v>
      </c>
      <c r="X78" s="145" t="s">
        <v>171</v>
      </c>
      <c r="Y78" s="151" t="s">
        <v>173</v>
      </c>
    </row>
  </sheetData>
  <mergeCells count="7">
    <mergeCell ref="E1:H1"/>
    <mergeCell ref="K1:R1"/>
    <mergeCell ref="U1:Y1"/>
    <mergeCell ref="E2:G2"/>
    <mergeCell ref="K2:M2"/>
    <mergeCell ref="O2:Q2"/>
    <mergeCell ref="U2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Stigablað</vt:lpstr>
      <vt:lpstr>Skipulag</vt:lpstr>
      <vt:lpstr>2014-15</vt:lpstr>
      <vt:lpstr>Tillaga-héraðsm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ghinriks</dc:creator>
  <cp:lastModifiedBy>Gilli</cp:lastModifiedBy>
  <cp:lastPrinted>2014-11-25T10:27:07Z</cp:lastPrinted>
  <dcterms:created xsi:type="dcterms:W3CDTF">2012-01-09T08:47:34Z</dcterms:created>
  <dcterms:modified xsi:type="dcterms:W3CDTF">2014-11-25T10:29:26Z</dcterms:modified>
</cp:coreProperties>
</file>